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33BBC38B-C2DA-FC69-06AC-9F67D96B6324}"/>
  <workbookPr showInkAnnotation="0" codeName="ThisWorkbook" defaultThemeVersion="124226"/>
  <mc:AlternateContent xmlns:mc="http://schemas.openxmlformats.org/markup-compatibility/2006">
    <mc:Choice Requires="x15">
      <x15ac:absPath xmlns:x15ac="http://schemas.microsoft.com/office/spreadsheetml/2010/11/ac" url="\\icbf.gov.co\fs_OCI\49.5 INF A ORG Y ENTIDADES NLES\PLAN_ANTICORRUPCION\2018\PRIMER CUATRIMESTRE\"/>
    </mc:Choice>
  </mc:AlternateContent>
  <bookViews>
    <workbookView xWindow="0" yWindow="0" windowWidth="14160" windowHeight="11610" tabRatio="601"/>
  </bookViews>
  <sheets>
    <sheet name="Inicio" sheetId="1" r:id="rId1"/>
    <sheet name="Comp1" sheetId="2" state="veryHidden" r:id="rId2"/>
    <sheet name="Comp 2" sheetId="3" state="hidden" r:id="rId3"/>
    <sheet name="Comp3" sheetId="4" state="hidden" r:id="rId4"/>
    <sheet name="Comp4" sheetId="5" state="hidden" r:id="rId5"/>
    <sheet name="Comp5" sheetId="6" state="hidden" r:id="rId6"/>
    <sheet name="Comp6" sheetId="7" state="hidden" r:id="rId7"/>
    <sheet name="PAAC versión imprimible" sheetId="9" r:id="rId8"/>
    <sheet name="Matriz de Riesgos Procesos " sheetId="15" r:id="rId9"/>
    <sheet name="Mapas Calor 2018 - Calidad" sheetId="13" state="hidden" r:id="rId10"/>
    <sheet name="Mapas Calor 2018 - Corrupción" sheetId="14" state="hidden" r:id="rId11"/>
    <sheet name="Hoja1" sheetId="10" state="hidden" r:id="rId12"/>
  </sheets>
  <externalReferences>
    <externalReference r:id="rId13"/>
    <externalReference r:id="rId14"/>
    <externalReference r:id="rId15"/>
    <externalReference r:id="rId16"/>
    <externalReference r:id="rId17"/>
    <externalReference r:id="rId18"/>
    <externalReference r:id="rId19"/>
  </externalReferences>
  <definedNames>
    <definedName name="_xlnm._FilterDatabase" localSheetId="8" hidden="1">'Matriz de Riesgos Procesos '!$A$4:$X$20</definedName>
    <definedName name="ANEXO" localSheetId="8">#REF!</definedName>
    <definedName name="ANEXO">#REF!</definedName>
    <definedName name="ANEXOS" localSheetId="8">#REF!</definedName>
    <definedName name="ANEXOS">#REF!</definedName>
    <definedName name="_xlnm.Print_Area" localSheetId="1">Comp1!$A$1:$X$34</definedName>
    <definedName name="_xlnm.Print_Area" localSheetId="3">Comp3!$A$1:$X$47</definedName>
    <definedName name="_xlnm.Print_Area" localSheetId="4">Comp4!$A$1:$X$35</definedName>
    <definedName name="_xlnm.Print_Area" localSheetId="5">Comp5!$A$1:$X$45</definedName>
    <definedName name="_xlnm.Print_Area" localSheetId="6">Comp6!$A$1:$X$17</definedName>
    <definedName name="ATLANTICO" localSheetId="8">#REF!</definedName>
    <definedName name="ATLANTICO">#REF!</definedName>
    <definedName name="BOGOTÁ" localSheetId="8">#REF!</definedName>
    <definedName name="BOGOTÁ">#REF!</definedName>
    <definedName name="BOLÍVAR" localSheetId="8">#REF!</definedName>
    <definedName name="BOLÍVAR">#REF!</definedName>
    <definedName name="BOYACÁ" localSheetId="8">#REF!</definedName>
    <definedName name="BOYACÁ">#REF!</definedName>
    <definedName name="CALDAS" localSheetId="8">#REF!</definedName>
    <definedName name="CALDAS">#REF!</definedName>
    <definedName name="Califica" localSheetId="8">[1]Hoja1!$A$1:$A$6</definedName>
    <definedName name="Califica">Hoja1!$A$1:$A$6</definedName>
    <definedName name="Califica2" localSheetId="8">[1]Hoja1!$A$9:$A$11</definedName>
    <definedName name="Califica2">Hoja1!$A$9:$A$11</definedName>
    <definedName name="CAQUETÁ" localSheetId="8">#REF!</definedName>
    <definedName name="CAQUETÁ">#REF!</definedName>
    <definedName name="CASANARE" localSheetId="8">#REF!</definedName>
    <definedName name="CASANARE">#REF!</definedName>
    <definedName name="CAUCA" localSheetId="8">#REF!</definedName>
    <definedName name="CAUCA">#REF!</definedName>
    <definedName name="CESAR" localSheetId="8">#REF!</definedName>
    <definedName name="CESAR">#REF!</definedName>
    <definedName name="CHOCO" localSheetId="8">#REF!</definedName>
    <definedName name="CHOCO">#REF!</definedName>
    <definedName name="CONSECUENCIAS" localSheetId="8">#REF!</definedName>
    <definedName name="CONSECUENCIAS">#REF!</definedName>
    <definedName name="CONTROL" localSheetId="8">#REF!</definedName>
    <definedName name="CONTROL">#REF!</definedName>
    <definedName name="CONTROL_DOCUMENTADO">[2]DATOS!$AS$33:$AS$35</definedName>
    <definedName name="CONTROL_EFECTIVIDAD">[2]DATOS!$AS$43:$AS$45</definedName>
    <definedName name="CONTROL_EJECUCION">[2]DATOS!$AS$38:$AS$40</definedName>
    <definedName name="CONTROL_NATURALEZA">[2]DATOS!$AS$27:$AS$30</definedName>
    <definedName name="CONTROL_TIPO">[2]DATOS!$AS$23:$AS$26</definedName>
    <definedName name="CONTROLES_FRECUENCIA">[2]DATOS!$AV$31:$AV$39</definedName>
    <definedName name="CONTROLES_IMPACTO">[2]DATOS!$AS$77:$AS$78</definedName>
    <definedName name="CONTROLES_PROBABILIDAD">[2]DATOS!$AR$77:$AR$78</definedName>
    <definedName name="CÓRDOBA" localSheetId="8">#REF!</definedName>
    <definedName name="CÓRDOBA">#REF!</definedName>
    <definedName name="_xlnm.Criteria" localSheetId="8">#REF!</definedName>
    <definedName name="_xlnm.Criteria">#REF!</definedName>
    <definedName name="CUNDINAMARCA" localSheetId="8">#REF!</definedName>
    <definedName name="CUNDINAMARCA">#REF!</definedName>
    <definedName name="DatosContextoInterno" localSheetId="9">'[3]Matriz Riesgos Corrupción 2016'!#REF!</definedName>
    <definedName name="DatosContextoInterno" localSheetId="8">#REF!</definedName>
    <definedName name="DatosContextoInterno">#REF!</definedName>
    <definedName name="EJE">[2]DATOS!$BL$2:$BL$3</definedName>
    <definedName name="festivos">OFFSET([4]Listas!$V$2,0,0,COUNTA([4]Listas!$V:$V)-1,1)</definedName>
    <definedName name="FUENTE" localSheetId="8">#REF!</definedName>
    <definedName name="FUENTE">#REF!</definedName>
    <definedName name="GUAINIA" localSheetId="8">#REF!</definedName>
    <definedName name="GUAINIA">#REF!</definedName>
    <definedName name="GUAVIARE" localSheetId="8">#REF!</definedName>
    <definedName name="GUAVIARE">#REF!</definedName>
    <definedName name="HUILA" localSheetId="8">#REF!</definedName>
    <definedName name="HUILA">#REF!</definedName>
    <definedName name="IDENTIFICACION_RIESGO" localSheetId="8">#REF!</definedName>
    <definedName name="IDENTIFICACION_RIESGO">#REF!</definedName>
    <definedName name="IMPACTO" localSheetId="8">#REF!</definedName>
    <definedName name="IMPACTO">#REF!</definedName>
    <definedName name="LA_GUAJIRA" localSheetId="8">#REF!</definedName>
    <definedName name="LA_GUAJIRA">#REF!</definedName>
    <definedName name="Lista_Fase">OFFSET([4]Listas!$K$2,0,0,COUNTA([4]Listas!$K:$K)-1,1)</definedName>
    <definedName name="lista2">OFFSET([4]Listas!$K$2,0,0,COUNTA([4]Listas!$K:$K)-1,2)</definedName>
    <definedName name="MAGDALENA" localSheetId="8">#REF!</definedName>
    <definedName name="MAGDALENA">#REF!</definedName>
    <definedName name="MATRIZ_RIESGOS" localSheetId="9">[5]DATOS!$BD$5:$BH$9</definedName>
    <definedName name="MATRIZ_RIESGOS">[2]DATOS!$BD$5:$BH$9</definedName>
    <definedName name="MATRIZ_RIESGOS_CORRUPCION" localSheetId="9">[5]DATOS!$BD$18:$BF$22</definedName>
    <definedName name="MATRIZ_RIESGOS_CORRUPCION">[6]DATOS!$BD$18:$BF$22</definedName>
    <definedName name="META" localSheetId="8">#REF!</definedName>
    <definedName name="META">#REF!</definedName>
    <definedName name="N_SANTANDER" localSheetId="8">#REF!</definedName>
    <definedName name="N_SANTANDER">#REF!</definedName>
    <definedName name="NACIONAL" localSheetId="8">#REF!</definedName>
    <definedName name="NACIONAL">#REF!</definedName>
    <definedName name="NARIÑO" localSheetId="8">#REF!</definedName>
    <definedName name="NARIÑO">#REF!</definedName>
    <definedName name="OBJETIVOS" localSheetId="8">#REF!</definedName>
    <definedName name="OBJETIVOS">#REF!</definedName>
    <definedName name="PROBABILIDAD" localSheetId="8">#REF!</definedName>
    <definedName name="PROBABILIDAD">#REF!</definedName>
    <definedName name="PUTUMAYO" localSheetId="8">#REF!</definedName>
    <definedName name="PUTUMAYO">#REF!</definedName>
    <definedName name="QUINDIO" localSheetId="8">#REF!</definedName>
    <definedName name="QUINDIO">#REF!</definedName>
    <definedName name="REGIONAL" localSheetId="8">#REF!</definedName>
    <definedName name="REGIONAL">#REF!</definedName>
    <definedName name="Regionales" localSheetId="8">#REF!</definedName>
    <definedName name="Regionales">#REF!</definedName>
    <definedName name="RISARALDA" localSheetId="8">#REF!</definedName>
    <definedName name="RISARALDA">#REF!</definedName>
    <definedName name="SAN_ANDRES" localSheetId="8">#REF!</definedName>
    <definedName name="SAN_ANDRES">#REF!</definedName>
    <definedName name="SANTANDER" localSheetId="8">#REF!</definedName>
    <definedName name="SANTANDER">#REF!</definedName>
    <definedName name="SEDE_NACIONAL" localSheetId="8">#REF!</definedName>
    <definedName name="SEDE_NACIONAL">#REF!</definedName>
    <definedName name="SUCRE" localSheetId="8">#REF!</definedName>
    <definedName name="SUCRE">#REF!</definedName>
    <definedName name="Tipos">OFFSET([4]Listas!$Q$2,0,0,COUNTA([4]Listas!$Q:$Q)-1,2)</definedName>
    <definedName name="_xlnm.Print_Titles" localSheetId="1">Comp1!$2:$8</definedName>
    <definedName name="_xlnm.Print_Titles" localSheetId="3">Comp3!$2:$8</definedName>
    <definedName name="_xlnm.Print_Titles" localSheetId="4">Comp4!$2:$8</definedName>
    <definedName name="_xlnm.Print_Titles" localSheetId="5">Comp5!$2:$8</definedName>
    <definedName name="_xlnm.Print_Titles" localSheetId="6">Comp6!$2:$8</definedName>
    <definedName name="_xlnm.Print_Titles" localSheetId="7">'PAAC versión imprimible'!$2:$8</definedName>
    <definedName name="TOLIMA" localSheetId="8">#REF!</definedName>
    <definedName name="TOLIMA">#REF!</definedName>
    <definedName name="VALLE" localSheetId="8">#REF!</definedName>
    <definedName name="VALLE">#REF!</definedName>
    <definedName name="VAUPES" localSheetId="8">#REF!</definedName>
    <definedName name="VAUPES">#REF!</definedName>
    <definedName name="VICHADA" localSheetId="8">#REF!</definedName>
    <definedName name="VICHADA">#REF!</definedName>
    <definedName name="Z_13CE4E0B_6D7C_47AC_BA40_02AD9E229BD1_.wvu.Cols" localSheetId="2" hidden="1">'Comp 2'!$AH:$XFD</definedName>
    <definedName name="Z_13CE4E0B_6D7C_47AC_BA40_02AD9E229BD1_.wvu.Cols" localSheetId="1" hidden="1">Comp1!$Z:$XFD</definedName>
    <definedName name="Z_13CE4E0B_6D7C_47AC_BA40_02AD9E229BD1_.wvu.Cols" localSheetId="3" hidden="1">Comp3!$Z:$XFD</definedName>
    <definedName name="Z_13CE4E0B_6D7C_47AC_BA40_02AD9E229BD1_.wvu.Cols" localSheetId="4" hidden="1">Comp4!$Z:$XFD</definedName>
    <definedName name="Z_13CE4E0B_6D7C_47AC_BA40_02AD9E229BD1_.wvu.Cols" localSheetId="5" hidden="1">Comp5!$Z:$XFD</definedName>
    <definedName name="Z_13CE4E0B_6D7C_47AC_BA40_02AD9E229BD1_.wvu.Cols" localSheetId="6" hidden="1">Comp6!$Z:$XFD</definedName>
    <definedName name="Z_13CE4E0B_6D7C_47AC_BA40_02AD9E229BD1_.wvu.Cols" localSheetId="0" hidden="1">Inicio!$S:$XFD</definedName>
    <definedName name="Z_13CE4E0B_6D7C_47AC_BA40_02AD9E229BD1_.wvu.Cols" localSheetId="7" hidden="1">'PAAC versión imprimible'!$Z:$XFD</definedName>
    <definedName name="Z_13CE4E0B_6D7C_47AC_BA40_02AD9E229BD1_.wvu.PrintArea" localSheetId="1" hidden="1">Comp1!$A$1:$X$34</definedName>
    <definedName name="Z_13CE4E0B_6D7C_47AC_BA40_02AD9E229BD1_.wvu.PrintArea" localSheetId="3" hidden="1">Comp3!$A$1:$X$47</definedName>
    <definedName name="Z_13CE4E0B_6D7C_47AC_BA40_02AD9E229BD1_.wvu.PrintArea" localSheetId="4" hidden="1">Comp4!$A$1:$X$35</definedName>
    <definedName name="Z_13CE4E0B_6D7C_47AC_BA40_02AD9E229BD1_.wvu.PrintArea" localSheetId="5" hidden="1">Comp5!$A$1:$X$45</definedName>
    <definedName name="Z_13CE4E0B_6D7C_47AC_BA40_02AD9E229BD1_.wvu.PrintArea" localSheetId="6" hidden="1">Comp6!$A$1:$X$17</definedName>
    <definedName name="Z_13CE4E0B_6D7C_47AC_BA40_02AD9E229BD1_.wvu.PrintArea" localSheetId="7" hidden="1">'PAAC versión imprimible'!$A$1:$X$135</definedName>
    <definedName name="Z_13CE4E0B_6D7C_47AC_BA40_02AD9E229BD1_.wvu.PrintTitles" localSheetId="1" hidden="1">Comp1!$2:$8</definedName>
    <definedName name="Z_13CE4E0B_6D7C_47AC_BA40_02AD9E229BD1_.wvu.PrintTitles" localSheetId="3" hidden="1">Comp3!$2:$8</definedName>
    <definedName name="Z_13CE4E0B_6D7C_47AC_BA40_02AD9E229BD1_.wvu.PrintTitles" localSheetId="4" hidden="1">Comp4!$2:$8</definedName>
    <definedName name="Z_13CE4E0B_6D7C_47AC_BA40_02AD9E229BD1_.wvu.PrintTitles" localSheetId="5" hidden="1">Comp5!$2:$8</definedName>
    <definedName name="Z_13CE4E0B_6D7C_47AC_BA40_02AD9E229BD1_.wvu.PrintTitles" localSheetId="6" hidden="1">Comp6!$2:$8</definedName>
    <definedName name="Z_13CE4E0B_6D7C_47AC_BA40_02AD9E229BD1_.wvu.PrintTitles" localSheetId="7" hidden="1">'PAAC versión imprimible'!$2:$8</definedName>
    <definedName name="Z_13CE4E0B_6D7C_47AC_BA40_02AD9E229BD1_.wvu.Rows" localSheetId="2" hidden="1">'Comp 2'!$18:$1048576</definedName>
    <definedName name="Z_13CE4E0B_6D7C_47AC_BA40_02AD9E229BD1_.wvu.Rows" localSheetId="1" hidden="1">Comp1!$134:$1048576,Comp1!$35:$133</definedName>
    <definedName name="Z_13CE4E0B_6D7C_47AC_BA40_02AD9E229BD1_.wvu.Rows" localSheetId="3" hidden="1">Comp3!$136:$1048576,Comp3!$48:$135</definedName>
    <definedName name="Z_13CE4E0B_6D7C_47AC_BA40_02AD9E229BD1_.wvu.Rows" localSheetId="4" hidden="1">Comp4!$134:$1048576,Comp4!$37:$133</definedName>
    <definedName name="Z_13CE4E0B_6D7C_47AC_BA40_02AD9E229BD1_.wvu.Rows" localSheetId="5" hidden="1">Comp5!$135:$1048576,Comp5!$47:$134</definedName>
    <definedName name="Z_13CE4E0B_6D7C_47AC_BA40_02AD9E229BD1_.wvu.Rows" localSheetId="6" hidden="1">Comp6!$134:$1048576,Comp6!$41:$133</definedName>
    <definedName name="Z_13CE4E0B_6D7C_47AC_BA40_02AD9E229BD1_.wvu.Rows" localSheetId="0" hidden="1">Inicio!$23:$1048576,Inicio!$1:$1,Inicio!$9:$9,Inicio!$19:$22</definedName>
    <definedName name="Z_A18BB86E_DB44_47F1_B842_D73307AB453F_.wvu.Cols" localSheetId="2" hidden="1">'Comp 2'!$AH:$XFD</definedName>
    <definedName name="Z_A18BB86E_DB44_47F1_B842_D73307AB453F_.wvu.Cols" localSheetId="1" hidden="1">Comp1!$Z:$XFD</definedName>
    <definedName name="Z_A18BB86E_DB44_47F1_B842_D73307AB453F_.wvu.Cols" localSheetId="3" hidden="1">Comp3!$Z:$XFD</definedName>
    <definedName name="Z_A18BB86E_DB44_47F1_B842_D73307AB453F_.wvu.Cols" localSheetId="4" hidden="1">Comp4!$Z:$XFD</definedName>
    <definedName name="Z_A18BB86E_DB44_47F1_B842_D73307AB453F_.wvu.Cols" localSheetId="5" hidden="1">Comp5!$Z:$XFD</definedName>
    <definedName name="Z_A18BB86E_DB44_47F1_B842_D73307AB453F_.wvu.Cols" localSheetId="6" hidden="1">Comp6!$Z:$XFD</definedName>
    <definedName name="Z_A18BB86E_DB44_47F1_B842_D73307AB453F_.wvu.Cols" localSheetId="0" hidden="1">Inicio!$S:$XFD</definedName>
    <definedName name="Z_A18BB86E_DB44_47F1_B842_D73307AB453F_.wvu.Cols" localSheetId="7" hidden="1">'PAAC versión imprimible'!$Z:$XFD</definedName>
    <definedName name="Z_A18BB86E_DB44_47F1_B842_D73307AB453F_.wvu.PrintArea" localSheetId="1" hidden="1">Comp1!$A$1:$X$34</definedName>
    <definedName name="Z_A18BB86E_DB44_47F1_B842_D73307AB453F_.wvu.PrintArea" localSheetId="3" hidden="1">Comp3!$A$1:$X$47</definedName>
    <definedName name="Z_A18BB86E_DB44_47F1_B842_D73307AB453F_.wvu.PrintArea" localSheetId="4" hidden="1">Comp4!$A$1:$X$35</definedName>
    <definedName name="Z_A18BB86E_DB44_47F1_B842_D73307AB453F_.wvu.PrintArea" localSheetId="5" hidden="1">Comp5!$A$1:$X$45</definedName>
    <definedName name="Z_A18BB86E_DB44_47F1_B842_D73307AB453F_.wvu.PrintArea" localSheetId="6" hidden="1">Comp6!$A$1:$X$17</definedName>
    <definedName name="Z_A18BB86E_DB44_47F1_B842_D73307AB453F_.wvu.PrintArea" localSheetId="7" hidden="1">'PAAC versión imprimible'!$A$1:$X$135</definedName>
    <definedName name="Z_A18BB86E_DB44_47F1_B842_D73307AB453F_.wvu.PrintTitles" localSheetId="1" hidden="1">Comp1!$2:$8</definedName>
    <definedName name="Z_A18BB86E_DB44_47F1_B842_D73307AB453F_.wvu.PrintTitles" localSheetId="3" hidden="1">Comp3!$2:$8</definedName>
    <definedName name="Z_A18BB86E_DB44_47F1_B842_D73307AB453F_.wvu.PrintTitles" localSheetId="4" hidden="1">Comp4!$2:$8</definedName>
    <definedName name="Z_A18BB86E_DB44_47F1_B842_D73307AB453F_.wvu.PrintTitles" localSheetId="5" hidden="1">Comp5!$2:$8</definedName>
    <definedName name="Z_A18BB86E_DB44_47F1_B842_D73307AB453F_.wvu.PrintTitles" localSheetId="6" hidden="1">Comp6!$2:$8</definedName>
    <definedName name="Z_A18BB86E_DB44_47F1_B842_D73307AB453F_.wvu.PrintTitles" localSheetId="7" hidden="1">'PAAC versión imprimible'!$2:$8</definedName>
    <definedName name="Z_A18BB86E_DB44_47F1_B842_D73307AB453F_.wvu.Rows" localSheetId="2" hidden="1">'Comp 2'!$18:$1048576</definedName>
    <definedName name="Z_A18BB86E_DB44_47F1_B842_D73307AB453F_.wvu.Rows" localSheetId="1" hidden="1">Comp1!$134:$1048576,Comp1!$35:$133</definedName>
    <definedName name="Z_A18BB86E_DB44_47F1_B842_D73307AB453F_.wvu.Rows" localSheetId="3" hidden="1">Comp3!$136:$1048576,Comp3!$48:$135</definedName>
    <definedName name="Z_A18BB86E_DB44_47F1_B842_D73307AB453F_.wvu.Rows" localSheetId="4" hidden="1">Comp4!$134:$1048576,Comp4!$37:$133</definedName>
    <definedName name="Z_A18BB86E_DB44_47F1_B842_D73307AB453F_.wvu.Rows" localSheetId="5" hidden="1">Comp5!$135:$1048576,Comp5!$47:$134</definedName>
    <definedName name="Z_A18BB86E_DB44_47F1_B842_D73307AB453F_.wvu.Rows" localSheetId="6" hidden="1">Comp6!$134:$1048576,Comp6!$41:$133</definedName>
    <definedName name="Z_A18BB86E_DB44_47F1_B842_D73307AB453F_.wvu.Rows" localSheetId="0" hidden="1">Inicio!$23:$1048576,Inicio!$1:$1,Inicio!$9:$9,Inicio!$19:$22</definedName>
    <definedName name="ZONA_RIESGOS">[2]DATOS!$BN$2:$BN$21</definedName>
  </definedNames>
  <calcPr calcId="171027"/>
  <customWorkbookViews>
    <customWorkbookView name="Andres Fernando Muñoz Salazar - Vista personalizada" guid="{13CE4E0B-6D7C-47AC-BA40-02AD9E229BD1}" mergeInterval="0" personalView="1" maximized="1" xWindow="-8" yWindow="-8" windowWidth="1382" windowHeight="744" tabRatio="601" activeSheetId="8"/>
    <customWorkbookView name="Claudia Marcela Lopez Serrato - Vista personalizada" guid="{A18BB86E-DB44-47F1-B842-D73307AB453F}" mergeInterval="0" personalView="1" maximized="1" xWindow="-8" yWindow="-8" windowWidth="1936" windowHeight="1056" tabRatio="601" activeSheetId="9"/>
  </customWorkbookViews>
</workbook>
</file>

<file path=xl/calcChain.xml><?xml version="1.0" encoding="utf-8"?>
<calcChain xmlns="http://schemas.openxmlformats.org/spreadsheetml/2006/main">
  <c r="F144" i="9" l="1"/>
  <c r="E144" i="9"/>
  <c r="D144" i="9"/>
  <c r="C144" i="9"/>
  <c r="B144" i="9"/>
  <c r="F142" i="9"/>
  <c r="E142" i="9"/>
  <c r="D142" i="9"/>
  <c r="C142" i="9"/>
  <c r="B142" i="9"/>
  <c r="F141" i="9"/>
  <c r="E141" i="9"/>
  <c r="D141" i="9"/>
  <c r="C141" i="9"/>
  <c r="B141" i="9"/>
  <c r="F140" i="9"/>
  <c r="E140" i="9"/>
  <c r="D140" i="9"/>
  <c r="C140" i="9"/>
  <c r="B140" i="9"/>
  <c r="I144" i="9"/>
  <c r="O144" i="9"/>
  <c r="X135" i="9"/>
  <c r="W135" i="9"/>
  <c r="V135" i="9"/>
  <c r="U135" i="9"/>
  <c r="T135" i="9"/>
  <c r="S135" i="9"/>
  <c r="R135" i="9"/>
  <c r="Q135" i="9"/>
  <c r="P135" i="9"/>
  <c r="O135" i="9"/>
  <c r="N135" i="9"/>
  <c r="M135" i="9"/>
  <c r="L135" i="9"/>
  <c r="K135" i="9"/>
  <c r="J135" i="9"/>
  <c r="I135" i="9"/>
  <c r="H135" i="9"/>
  <c r="F135" i="9"/>
  <c r="E135" i="9"/>
  <c r="D135" i="9"/>
  <c r="C135" i="9"/>
  <c r="B135" i="9"/>
  <c r="X134" i="9"/>
  <c r="W134" i="9"/>
  <c r="V134" i="9"/>
  <c r="U134" i="9"/>
  <c r="T134" i="9"/>
  <c r="S134" i="9"/>
  <c r="R134" i="9"/>
  <c r="Q134" i="9"/>
  <c r="P134" i="9"/>
  <c r="O134" i="9"/>
  <c r="N134" i="9"/>
  <c r="M134" i="9"/>
  <c r="L134" i="9"/>
  <c r="K134" i="9"/>
  <c r="J134" i="9"/>
  <c r="I134" i="9"/>
  <c r="H134" i="9"/>
  <c r="F134" i="9"/>
  <c r="E134" i="9"/>
  <c r="D134" i="9"/>
  <c r="C134" i="9"/>
  <c r="B134" i="9"/>
  <c r="X133" i="9"/>
  <c r="W133" i="9"/>
  <c r="V133" i="9"/>
  <c r="U133" i="9"/>
  <c r="T133" i="9"/>
  <c r="S133" i="9"/>
  <c r="R133" i="9"/>
  <c r="Q133" i="9"/>
  <c r="P133" i="9"/>
  <c r="O133" i="9"/>
  <c r="N133" i="9"/>
  <c r="M133" i="9"/>
  <c r="L133" i="9"/>
  <c r="K133" i="9"/>
  <c r="J133" i="9"/>
  <c r="I133" i="9"/>
  <c r="H133" i="9"/>
  <c r="F133" i="9"/>
  <c r="E133" i="9"/>
  <c r="D133" i="9"/>
  <c r="C133" i="9"/>
  <c r="B133" i="9"/>
  <c r="X131" i="9"/>
  <c r="W131" i="9"/>
  <c r="V131" i="9"/>
  <c r="U131" i="9"/>
  <c r="T131" i="9"/>
  <c r="S131" i="9"/>
  <c r="R131" i="9"/>
  <c r="Q131" i="9"/>
  <c r="P131" i="9"/>
  <c r="O131" i="9"/>
  <c r="N131" i="9"/>
  <c r="M131" i="9"/>
  <c r="L131" i="9"/>
  <c r="K131" i="9"/>
  <c r="J131" i="9"/>
  <c r="I131" i="9"/>
  <c r="H131" i="9"/>
  <c r="F131" i="9"/>
  <c r="E131" i="9"/>
  <c r="D131" i="9"/>
  <c r="C131" i="9"/>
  <c r="B131" i="9"/>
  <c r="X130" i="9"/>
  <c r="W130" i="9"/>
  <c r="V130" i="9"/>
  <c r="U130" i="9"/>
  <c r="T130" i="9"/>
  <c r="S130" i="9"/>
  <c r="R130" i="9"/>
  <c r="Q130" i="9"/>
  <c r="P130" i="9"/>
  <c r="O130" i="9"/>
  <c r="N130" i="9"/>
  <c r="M130" i="9"/>
  <c r="L130" i="9"/>
  <c r="K130" i="9"/>
  <c r="J130" i="9"/>
  <c r="I130" i="9"/>
  <c r="H130" i="9"/>
  <c r="F130" i="9"/>
  <c r="E130" i="9"/>
  <c r="D130" i="9"/>
  <c r="C130" i="9"/>
  <c r="B130" i="9"/>
  <c r="X129" i="9"/>
  <c r="W129" i="9"/>
  <c r="V129" i="9"/>
  <c r="U129" i="9"/>
  <c r="T129" i="9"/>
  <c r="S129" i="9"/>
  <c r="R129" i="9"/>
  <c r="Q129" i="9"/>
  <c r="P129" i="9"/>
  <c r="O129" i="9"/>
  <c r="N129" i="9"/>
  <c r="M129" i="9"/>
  <c r="L129" i="9"/>
  <c r="K129" i="9"/>
  <c r="J129" i="9"/>
  <c r="I129" i="9"/>
  <c r="H129" i="9"/>
  <c r="F129" i="9"/>
  <c r="E129" i="9"/>
  <c r="D129" i="9"/>
  <c r="C129" i="9"/>
  <c r="B129" i="9"/>
  <c r="F127" i="9"/>
  <c r="E127" i="9"/>
  <c r="D127" i="9"/>
  <c r="C127" i="9"/>
  <c r="B127" i="9"/>
  <c r="F126" i="9"/>
  <c r="E126" i="9"/>
  <c r="D126" i="9"/>
  <c r="C126" i="9"/>
  <c r="B126" i="9"/>
  <c r="F125" i="9"/>
  <c r="E125" i="9"/>
  <c r="D125" i="9"/>
  <c r="C125" i="9"/>
  <c r="B125" i="9"/>
  <c r="F123" i="9"/>
  <c r="E123" i="9"/>
  <c r="D123" i="9"/>
  <c r="C123" i="9"/>
  <c r="B123" i="9"/>
  <c r="F122" i="9"/>
  <c r="E122" i="9"/>
  <c r="D122" i="9"/>
  <c r="C122" i="9"/>
  <c r="B122" i="9"/>
  <c r="F121" i="9"/>
  <c r="E121" i="9"/>
  <c r="D121" i="9"/>
  <c r="C121" i="9"/>
  <c r="B121" i="9"/>
  <c r="F120" i="9"/>
  <c r="E120" i="9"/>
  <c r="D120" i="9"/>
  <c r="C120" i="9"/>
  <c r="B120" i="9"/>
  <c r="F119" i="9"/>
  <c r="E119" i="9"/>
  <c r="D119" i="9"/>
  <c r="C119" i="9"/>
  <c r="B119" i="9"/>
  <c r="F118" i="9"/>
  <c r="E118" i="9"/>
  <c r="D118" i="9"/>
  <c r="C118" i="9"/>
  <c r="B118" i="9"/>
  <c r="F116" i="9"/>
  <c r="E116" i="9"/>
  <c r="D116" i="9"/>
  <c r="C116" i="9"/>
  <c r="B116" i="9"/>
  <c r="F115" i="9"/>
  <c r="E115" i="9"/>
  <c r="D115" i="9"/>
  <c r="C115" i="9"/>
  <c r="B115" i="9"/>
  <c r="F113" i="9"/>
  <c r="E113" i="9"/>
  <c r="D113" i="9"/>
  <c r="C113" i="9"/>
  <c r="B113" i="9"/>
  <c r="F112" i="9"/>
  <c r="E112" i="9"/>
  <c r="D112" i="9"/>
  <c r="C112" i="9"/>
  <c r="B112" i="9"/>
  <c r="F111" i="9"/>
  <c r="E111" i="9"/>
  <c r="D111" i="9"/>
  <c r="C111" i="9"/>
  <c r="B111" i="9"/>
  <c r="F110" i="9"/>
  <c r="E110" i="9"/>
  <c r="D110" i="9"/>
  <c r="C110" i="9"/>
  <c r="B110" i="9"/>
  <c r="F109" i="9"/>
  <c r="E109" i="9"/>
  <c r="D109" i="9"/>
  <c r="C109" i="9"/>
  <c r="B109" i="9"/>
  <c r="F108" i="9"/>
  <c r="E108" i="9"/>
  <c r="D108" i="9"/>
  <c r="C108" i="9"/>
  <c r="B108" i="9"/>
  <c r="F107" i="9"/>
  <c r="E107" i="9"/>
  <c r="D107" i="9"/>
  <c r="C107" i="9"/>
  <c r="B107" i="9"/>
  <c r="F106" i="9"/>
  <c r="E106" i="9"/>
  <c r="D106" i="9"/>
  <c r="C106" i="9"/>
  <c r="B106" i="9"/>
  <c r="F105" i="9"/>
  <c r="E105" i="9"/>
  <c r="D105" i="9"/>
  <c r="C105" i="9"/>
  <c r="B105" i="9"/>
  <c r="F104" i="9"/>
  <c r="E104" i="9"/>
  <c r="D104" i="9"/>
  <c r="C104" i="9"/>
  <c r="B104" i="9"/>
  <c r="F103" i="9"/>
  <c r="E103" i="9"/>
  <c r="D103" i="9"/>
  <c r="C103" i="9"/>
  <c r="B103" i="9"/>
  <c r="F98" i="9"/>
  <c r="E98" i="9"/>
  <c r="D98" i="9"/>
  <c r="C98" i="9"/>
  <c r="B98" i="9"/>
  <c r="F97" i="9"/>
  <c r="E97" i="9"/>
  <c r="D97" i="9"/>
  <c r="C97" i="9"/>
  <c r="B97" i="9"/>
  <c r="F96" i="9"/>
  <c r="E96" i="9"/>
  <c r="D96" i="9"/>
  <c r="C96" i="9"/>
  <c r="B96" i="9"/>
  <c r="F95" i="9"/>
  <c r="E95" i="9"/>
  <c r="D95" i="9"/>
  <c r="C95" i="9"/>
  <c r="B95" i="9"/>
  <c r="F93" i="9"/>
  <c r="E93" i="9"/>
  <c r="D93" i="9"/>
  <c r="C93" i="9"/>
  <c r="B93" i="9"/>
  <c r="F92" i="9"/>
  <c r="E92" i="9"/>
  <c r="D92" i="9"/>
  <c r="C92" i="9"/>
  <c r="B92" i="9"/>
  <c r="F91" i="9"/>
  <c r="E91" i="9"/>
  <c r="D91" i="9"/>
  <c r="C91" i="9"/>
  <c r="B91" i="9"/>
  <c r="F90" i="9"/>
  <c r="E90" i="9"/>
  <c r="D90" i="9"/>
  <c r="C90" i="9"/>
  <c r="B90" i="9"/>
  <c r="F88" i="9" l="1"/>
  <c r="E88" i="9"/>
  <c r="D88" i="9"/>
  <c r="C88" i="9"/>
  <c r="B88" i="9"/>
  <c r="C86" i="9"/>
  <c r="C84" i="9"/>
  <c r="F86" i="9"/>
  <c r="E86" i="9"/>
  <c r="D86" i="9"/>
  <c r="B86" i="9"/>
  <c r="F85" i="9"/>
  <c r="E85" i="9"/>
  <c r="D85" i="9"/>
  <c r="C85" i="9"/>
  <c r="B85" i="9"/>
  <c r="F84" i="9"/>
  <c r="E84" i="9"/>
  <c r="D84" i="9"/>
  <c r="B84" i="9"/>
  <c r="F83" i="9"/>
  <c r="E83" i="9"/>
  <c r="D83" i="9"/>
  <c r="C83" i="9"/>
  <c r="B83" i="9"/>
  <c r="F82" i="9"/>
  <c r="E82" i="9"/>
  <c r="D82" i="9"/>
  <c r="C82" i="9"/>
  <c r="B82" i="9"/>
  <c r="F81" i="9"/>
  <c r="E81" i="9"/>
  <c r="D81" i="9"/>
  <c r="C81" i="9"/>
  <c r="B81" i="9"/>
  <c r="F80" i="9"/>
  <c r="E80" i="9"/>
  <c r="D80" i="9"/>
  <c r="C80" i="9"/>
  <c r="B80" i="9"/>
  <c r="F79" i="9"/>
  <c r="E79" i="9"/>
  <c r="D79" i="9"/>
  <c r="C79" i="9"/>
  <c r="B79" i="9"/>
  <c r="F77" i="9"/>
  <c r="E77" i="9"/>
  <c r="D77" i="9"/>
  <c r="C77" i="9"/>
  <c r="B77" i="9"/>
  <c r="F76" i="9"/>
  <c r="E76" i="9"/>
  <c r="D76" i="9"/>
  <c r="C76" i="9"/>
  <c r="B76" i="9"/>
  <c r="F71" i="9"/>
  <c r="E71" i="9"/>
  <c r="D71" i="9"/>
  <c r="C71" i="9"/>
  <c r="B71" i="9"/>
  <c r="F70" i="9"/>
  <c r="E70" i="9"/>
  <c r="D70" i="9"/>
  <c r="C70" i="9"/>
  <c r="B70" i="9"/>
  <c r="F69" i="9"/>
  <c r="E69" i="9"/>
  <c r="D69" i="9"/>
  <c r="C69" i="9"/>
  <c r="B69" i="9"/>
  <c r="F68" i="9"/>
  <c r="E68" i="9"/>
  <c r="D68" i="9"/>
  <c r="C68" i="9"/>
  <c r="B68" i="9"/>
  <c r="F66" i="9"/>
  <c r="E66" i="9"/>
  <c r="D66" i="9"/>
  <c r="C66" i="9"/>
  <c r="B66" i="9"/>
  <c r="F65" i="9"/>
  <c r="E65" i="9"/>
  <c r="D65" i="9"/>
  <c r="C65" i="9"/>
  <c r="B65" i="9"/>
  <c r="F64" i="9"/>
  <c r="E64" i="9"/>
  <c r="D64" i="9"/>
  <c r="C64" i="9"/>
  <c r="B64" i="9"/>
  <c r="F63" i="9"/>
  <c r="E63" i="9"/>
  <c r="D63" i="9"/>
  <c r="C63" i="9"/>
  <c r="B63" i="9"/>
  <c r="F62" i="9"/>
  <c r="E62" i="9"/>
  <c r="D62" i="9"/>
  <c r="C62" i="9"/>
  <c r="B62" i="9"/>
  <c r="F61" i="9"/>
  <c r="E61" i="9"/>
  <c r="D61" i="9"/>
  <c r="C61" i="9"/>
  <c r="B61" i="9"/>
  <c r="F59" i="9"/>
  <c r="E59" i="9"/>
  <c r="D59" i="9"/>
  <c r="C59" i="9"/>
  <c r="B59" i="9"/>
  <c r="F58" i="9"/>
  <c r="E58" i="9"/>
  <c r="D58" i="9"/>
  <c r="C58" i="9"/>
  <c r="B58" i="9"/>
  <c r="F57" i="9"/>
  <c r="E57" i="9"/>
  <c r="D57" i="9"/>
  <c r="C57" i="9"/>
  <c r="B57" i="9"/>
  <c r="F56" i="9"/>
  <c r="E56" i="9"/>
  <c r="D56" i="9"/>
  <c r="C56" i="9"/>
  <c r="B56" i="9"/>
  <c r="F55" i="9"/>
  <c r="E55" i="9"/>
  <c r="D55" i="9"/>
  <c r="C55" i="9"/>
  <c r="B55" i="9"/>
  <c r="F53" i="9"/>
  <c r="E53" i="9"/>
  <c r="D53" i="9"/>
  <c r="C53" i="9"/>
  <c r="B53" i="9"/>
  <c r="F52" i="9"/>
  <c r="E52" i="9"/>
  <c r="D52" i="9"/>
  <c r="C52" i="9"/>
  <c r="B52" i="9"/>
  <c r="F51" i="9"/>
  <c r="E51" i="9"/>
  <c r="D51" i="9"/>
  <c r="C51" i="9"/>
  <c r="B51" i="9"/>
  <c r="F50" i="9"/>
  <c r="E50" i="9"/>
  <c r="D50" i="9"/>
  <c r="C50" i="9"/>
  <c r="B50" i="9"/>
  <c r="F49" i="9"/>
  <c r="E49" i="9"/>
  <c r="D49" i="9"/>
  <c r="C49" i="9"/>
  <c r="B49" i="9"/>
  <c r="F48" i="9"/>
  <c r="E48" i="9"/>
  <c r="D48" i="9"/>
  <c r="C48" i="9"/>
  <c r="B48" i="9"/>
  <c r="F47" i="9"/>
  <c r="E47" i="9"/>
  <c r="D47" i="9"/>
  <c r="C47" i="9"/>
  <c r="B47" i="9"/>
  <c r="F45" i="9"/>
  <c r="E45" i="9"/>
  <c r="D45" i="9"/>
  <c r="C45" i="9"/>
  <c r="B45" i="9"/>
  <c r="F44" i="9"/>
  <c r="E44" i="9"/>
  <c r="D44" i="9"/>
  <c r="C44" i="9"/>
  <c r="B44" i="9"/>
  <c r="F43" i="9"/>
  <c r="E43" i="9"/>
  <c r="D43" i="9"/>
  <c r="C43" i="9"/>
  <c r="B43" i="9"/>
  <c r="F42" i="9"/>
  <c r="E42" i="9"/>
  <c r="D42" i="9"/>
  <c r="C42" i="9"/>
  <c r="B42" i="9"/>
  <c r="F41" i="9"/>
  <c r="E41" i="9"/>
  <c r="D41" i="9"/>
  <c r="C41" i="9"/>
  <c r="B41" i="9"/>
  <c r="F40" i="9"/>
  <c r="E40" i="9"/>
  <c r="D40" i="9"/>
  <c r="C40" i="9"/>
  <c r="B40" i="9"/>
  <c r="F39" i="9"/>
  <c r="E39" i="9"/>
  <c r="D39" i="9"/>
  <c r="C39" i="9"/>
  <c r="B39" i="9"/>
  <c r="F38" i="9"/>
  <c r="E38" i="9"/>
  <c r="D38" i="9"/>
  <c r="C38" i="9"/>
  <c r="B38" i="9"/>
  <c r="F33" i="9"/>
  <c r="E33" i="9"/>
  <c r="C33" i="9"/>
  <c r="B33" i="9"/>
  <c r="F32" i="9"/>
  <c r="E32" i="9"/>
  <c r="C32" i="9"/>
  <c r="B32" i="9"/>
  <c r="F31" i="9"/>
  <c r="E31" i="9"/>
  <c r="D31" i="9"/>
  <c r="C31" i="9"/>
  <c r="B31" i="9"/>
  <c r="F29" i="9"/>
  <c r="E29" i="9"/>
  <c r="D29" i="9"/>
  <c r="C29" i="9"/>
  <c r="B29" i="9"/>
  <c r="F28" i="9"/>
  <c r="E28" i="9"/>
  <c r="D28" i="9"/>
  <c r="C28" i="9"/>
  <c r="B28" i="9"/>
  <c r="F27" i="9"/>
  <c r="E27" i="9"/>
  <c r="D27" i="9"/>
  <c r="C27" i="9"/>
  <c r="B27" i="9"/>
  <c r="F26" i="9"/>
  <c r="E26" i="9"/>
  <c r="D26" i="9"/>
  <c r="C26" i="9"/>
  <c r="B26" i="9"/>
  <c r="F24" i="9"/>
  <c r="E24" i="9"/>
  <c r="D24" i="9"/>
  <c r="C24" i="9"/>
  <c r="B24" i="9"/>
  <c r="F23" i="9"/>
  <c r="E23" i="9"/>
  <c r="D23" i="9"/>
  <c r="C23" i="9"/>
  <c r="B23" i="9"/>
  <c r="F22" i="9"/>
  <c r="E22" i="9"/>
  <c r="D22" i="9"/>
  <c r="C22" i="9"/>
  <c r="B22" i="9"/>
  <c r="F21" i="9"/>
  <c r="E21" i="9"/>
  <c r="D21" i="9"/>
  <c r="C21" i="9"/>
  <c r="B21" i="9"/>
  <c r="F19" i="9"/>
  <c r="E19" i="9"/>
  <c r="D19" i="9"/>
  <c r="C19" i="9"/>
  <c r="B19" i="9"/>
  <c r="F18" i="9"/>
  <c r="E18" i="9"/>
  <c r="D18" i="9"/>
  <c r="C18" i="9"/>
  <c r="B18" i="9"/>
  <c r="F17" i="9"/>
  <c r="E17" i="9"/>
  <c r="D17" i="9"/>
  <c r="C17" i="9"/>
  <c r="B17" i="9"/>
  <c r="F16" i="9"/>
  <c r="E16" i="9"/>
  <c r="D16" i="9"/>
  <c r="C16" i="9"/>
  <c r="B16" i="9"/>
  <c r="F15" i="9"/>
  <c r="E15" i="9"/>
  <c r="D15" i="9"/>
  <c r="C15" i="9"/>
  <c r="B15" i="9"/>
  <c r="F13" i="9" l="1"/>
  <c r="E13" i="9"/>
  <c r="D13" i="9"/>
  <c r="B13" i="9"/>
  <c r="C13" i="9"/>
  <c r="S15" i="14" l="1"/>
  <c r="U15" i="14"/>
  <c r="S16" i="14"/>
  <c r="U16" i="14"/>
  <c r="S17" i="14"/>
  <c r="U17" i="14"/>
  <c r="S18" i="14"/>
  <c r="U18" i="14"/>
  <c r="G19" i="14"/>
  <c r="H15" i="14" s="1"/>
  <c r="N19" i="14"/>
  <c r="O15" i="14" s="1"/>
  <c r="N49" i="13"/>
  <c r="H16" i="7"/>
  <c r="I16" i="7"/>
  <c r="N16" i="7"/>
  <c r="O16" i="7"/>
  <c r="P16" i="7" s="1"/>
  <c r="T16" i="7"/>
  <c r="U16" i="7"/>
  <c r="V16" i="7" s="1"/>
  <c r="J16" i="7" l="1"/>
  <c r="S19" i="14"/>
  <c r="T17" i="14" s="1"/>
  <c r="O18" i="14"/>
  <c r="O16" i="14"/>
  <c r="O19" i="14"/>
  <c r="T16" i="14"/>
  <c r="H17" i="14"/>
  <c r="H18" i="14"/>
  <c r="H16" i="14"/>
  <c r="U19" i="14"/>
  <c r="V15" i="14" s="1"/>
  <c r="H19" i="14"/>
  <c r="O17" i="14"/>
  <c r="X81" i="9"/>
  <c r="W81" i="9"/>
  <c r="V81" i="9"/>
  <c r="U81" i="9"/>
  <c r="T81" i="9"/>
  <c r="L139" i="9"/>
  <c r="K139" i="9"/>
  <c r="J139" i="9"/>
  <c r="L81" i="9"/>
  <c r="K81" i="9"/>
  <c r="J81" i="9"/>
  <c r="I81" i="9"/>
  <c r="H81" i="9"/>
  <c r="R81" i="9"/>
  <c r="Q81" i="9"/>
  <c r="P81" i="9"/>
  <c r="O81" i="9"/>
  <c r="N81" i="9"/>
  <c r="R58" i="9"/>
  <c r="Q58" i="9"/>
  <c r="P58" i="9"/>
  <c r="O58" i="9"/>
  <c r="N58" i="9"/>
  <c r="M58" i="9"/>
  <c r="L58" i="9"/>
  <c r="K58" i="9"/>
  <c r="J58" i="9"/>
  <c r="I58" i="9"/>
  <c r="H58" i="9"/>
  <c r="T15" i="14" l="1"/>
  <c r="T18" i="14"/>
  <c r="V16" i="14"/>
  <c r="V18" i="14"/>
  <c r="V17" i="14"/>
  <c r="O24" i="5"/>
  <c r="O15" i="9" l="1"/>
  <c r="O13" i="9"/>
  <c r="O142" i="9"/>
  <c r="O140" i="9"/>
  <c r="I140" i="9"/>
  <c r="X144" i="9" l="1"/>
  <c r="W144" i="9"/>
  <c r="V144" i="9"/>
  <c r="U144" i="9"/>
  <c r="T144" i="9"/>
  <c r="S144" i="9"/>
  <c r="R144" i="9"/>
  <c r="Q144" i="9"/>
  <c r="P144" i="9"/>
  <c r="N144" i="9"/>
  <c r="M144" i="9"/>
  <c r="L144" i="9"/>
  <c r="K144" i="9"/>
  <c r="J144" i="9"/>
  <c r="H144" i="9"/>
  <c r="X143" i="9"/>
  <c r="W143" i="9"/>
  <c r="S143" i="9"/>
  <c r="R143" i="9"/>
  <c r="Q143" i="9"/>
  <c r="M143" i="9"/>
  <c r="L143" i="9"/>
  <c r="K143" i="9"/>
  <c r="X142" i="9"/>
  <c r="W142" i="9"/>
  <c r="V142" i="9"/>
  <c r="U142" i="9"/>
  <c r="T142" i="9"/>
  <c r="S142" i="9"/>
  <c r="R142" i="9"/>
  <c r="Q142" i="9"/>
  <c r="P142" i="9"/>
  <c r="N142" i="9"/>
  <c r="M142" i="9"/>
  <c r="L142" i="9"/>
  <c r="K142" i="9"/>
  <c r="J142" i="9"/>
  <c r="I142" i="9"/>
  <c r="H142" i="9"/>
  <c r="X141" i="9"/>
  <c r="W141" i="9"/>
  <c r="V141" i="9"/>
  <c r="U141" i="9"/>
  <c r="T141" i="9"/>
  <c r="S141" i="9"/>
  <c r="R141" i="9"/>
  <c r="Q141" i="9"/>
  <c r="P141" i="9"/>
  <c r="O141" i="9"/>
  <c r="N141" i="9"/>
  <c r="M141" i="9"/>
  <c r="L141" i="9"/>
  <c r="K141" i="9"/>
  <c r="J141" i="9"/>
  <c r="I141" i="9"/>
  <c r="H141" i="9"/>
  <c r="X140" i="9"/>
  <c r="W140" i="9"/>
  <c r="V140" i="9"/>
  <c r="U140" i="9"/>
  <c r="T140" i="9"/>
  <c r="S140" i="9"/>
  <c r="R140" i="9"/>
  <c r="Q140" i="9"/>
  <c r="P140" i="9"/>
  <c r="N140" i="9"/>
  <c r="M140" i="9"/>
  <c r="L140" i="9"/>
  <c r="K140" i="9"/>
  <c r="J140" i="9"/>
  <c r="H140" i="9"/>
  <c r="AC16" i="3" l="1"/>
  <c r="AB16" i="3"/>
  <c r="W16" i="3"/>
  <c r="X16" i="3" s="1"/>
  <c r="V16" i="3"/>
  <c r="Q16" i="3"/>
  <c r="P16" i="3"/>
  <c r="AD16" i="3" l="1"/>
  <c r="R16" i="3"/>
  <c r="U143" i="9"/>
  <c r="T143" i="9"/>
  <c r="O143" i="9"/>
  <c r="N143" i="9"/>
  <c r="I143" i="9"/>
  <c r="H143" i="9"/>
  <c r="U12" i="7"/>
  <c r="U139" i="9" s="1"/>
  <c r="T12" i="7"/>
  <c r="T139" i="9" s="1"/>
  <c r="O12" i="7"/>
  <c r="O139" i="9" s="1"/>
  <c r="N12" i="7"/>
  <c r="N139" i="9" s="1"/>
  <c r="I12" i="7"/>
  <c r="I139" i="9" s="1"/>
  <c r="H12" i="7"/>
  <c r="H139" i="9" s="1"/>
  <c r="X139" i="9"/>
  <c r="W139" i="9"/>
  <c r="V139" i="9"/>
  <c r="S139" i="9"/>
  <c r="R139" i="9"/>
  <c r="Q139" i="9"/>
  <c r="P139" i="9"/>
  <c r="M139" i="9"/>
  <c r="J12" i="7" l="1"/>
  <c r="P143" i="9"/>
  <c r="J143" i="9"/>
  <c r="V143" i="9"/>
  <c r="X37" i="9" l="1"/>
  <c r="W37" i="9"/>
  <c r="S37" i="9"/>
  <c r="R37" i="9"/>
  <c r="Q37" i="9"/>
  <c r="M37" i="9"/>
  <c r="L37" i="9"/>
  <c r="K37" i="9"/>
  <c r="U12" i="4"/>
  <c r="U37" i="9" s="1"/>
  <c r="T12" i="4"/>
  <c r="T37" i="9" s="1"/>
  <c r="O12" i="4"/>
  <c r="O37" i="9" s="1"/>
  <c r="N12" i="4"/>
  <c r="N37" i="9" s="1"/>
  <c r="I12" i="4"/>
  <c r="I37" i="9" s="1"/>
  <c r="H12" i="4"/>
  <c r="H37" i="9" s="1"/>
  <c r="X132" i="9"/>
  <c r="W132" i="9"/>
  <c r="V132" i="9"/>
  <c r="S132" i="9"/>
  <c r="R132" i="9"/>
  <c r="Q132" i="9"/>
  <c r="P132" i="9"/>
  <c r="M132" i="9"/>
  <c r="L132" i="9"/>
  <c r="K132" i="9"/>
  <c r="J132" i="9"/>
  <c r="X128" i="9"/>
  <c r="W128" i="9"/>
  <c r="S128" i="9"/>
  <c r="R128" i="9"/>
  <c r="Q128" i="9"/>
  <c r="M128" i="9"/>
  <c r="L128" i="9"/>
  <c r="K128" i="9"/>
  <c r="X127" i="9"/>
  <c r="W127" i="9"/>
  <c r="V127" i="9"/>
  <c r="U127" i="9"/>
  <c r="T127" i="9"/>
  <c r="S127" i="9"/>
  <c r="R127" i="9"/>
  <c r="Q127" i="9"/>
  <c r="P127" i="9"/>
  <c r="O127" i="9"/>
  <c r="N127" i="9"/>
  <c r="M127" i="9"/>
  <c r="L127" i="9"/>
  <c r="K127" i="9"/>
  <c r="J127" i="9"/>
  <c r="I127" i="9"/>
  <c r="H127" i="9"/>
  <c r="X126" i="9"/>
  <c r="W126" i="9"/>
  <c r="V126" i="9"/>
  <c r="U126" i="9"/>
  <c r="T126" i="9"/>
  <c r="S126" i="9"/>
  <c r="R126" i="9"/>
  <c r="Q126" i="9"/>
  <c r="P126" i="9"/>
  <c r="O126" i="9"/>
  <c r="N126" i="9"/>
  <c r="M126" i="9"/>
  <c r="L126" i="9"/>
  <c r="K126" i="9"/>
  <c r="J126" i="9"/>
  <c r="I126" i="9"/>
  <c r="H126" i="9"/>
  <c r="X125" i="9"/>
  <c r="W125" i="9"/>
  <c r="V125" i="9"/>
  <c r="U125" i="9"/>
  <c r="T125" i="9"/>
  <c r="S125" i="9"/>
  <c r="R125" i="9"/>
  <c r="Q125" i="9"/>
  <c r="P125" i="9"/>
  <c r="O125" i="9"/>
  <c r="N125" i="9"/>
  <c r="M125" i="9"/>
  <c r="L125" i="9"/>
  <c r="K125" i="9"/>
  <c r="J125" i="9"/>
  <c r="I125" i="9"/>
  <c r="H125" i="9"/>
  <c r="X124" i="9"/>
  <c r="W124" i="9"/>
  <c r="S124" i="9"/>
  <c r="R124" i="9"/>
  <c r="Q124" i="9"/>
  <c r="M124" i="9"/>
  <c r="L124" i="9"/>
  <c r="K124" i="9"/>
  <c r="X123" i="9"/>
  <c r="W123" i="9"/>
  <c r="V123" i="9"/>
  <c r="U123" i="9"/>
  <c r="T123" i="9"/>
  <c r="S123" i="9"/>
  <c r="R123" i="9"/>
  <c r="Q123" i="9"/>
  <c r="P123" i="9"/>
  <c r="O123" i="9"/>
  <c r="N123" i="9"/>
  <c r="M123" i="9"/>
  <c r="L123" i="9"/>
  <c r="K123" i="9"/>
  <c r="J123" i="9"/>
  <c r="I123" i="9"/>
  <c r="H123" i="9"/>
  <c r="X122" i="9"/>
  <c r="W122" i="9"/>
  <c r="V122" i="9"/>
  <c r="U122" i="9"/>
  <c r="T122" i="9"/>
  <c r="S122" i="9"/>
  <c r="R122" i="9"/>
  <c r="Q122" i="9"/>
  <c r="P122" i="9"/>
  <c r="O122" i="9"/>
  <c r="N122" i="9"/>
  <c r="M122" i="9"/>
  <c r="L122" i="9"/>
  <c r="K122" i="9"/>
  <c r="J122" i="9"/>
  <c r="I122" i="9"/>
  <c r="H122" i="9"/>
  <c r="X121" i="9"/>
  <c r="W121" i="9"/>
  <c r="V121" i="9"/>
  <c r="U121" i="9"/>
  <c r="T121" i="9"/>
  <c r="S121" i="9"/>
  <c r="R121" i="9"/>
  <c r="Q121" i="9"/>
  <c r="P121" i="9"/>
  <c r="O121" i="9"/>
  <c r="N121" i="9"/>
  <c r="M121" i="9"/>
  <c r="L121" i="9"/>
  <c r="K121" i="9"/>
  <c r="J121" i="9"/>
  <c r="I121" i="9"/>
  <c r="H121" i="9"/>
  <c r="X120" i="9"/>
  <c r="W120" i="9"/>
  <c r="V120" i="9"/>
  <c r="U120" i="9"/>
  <c r="T120" i="9"/>
  <c r="S120" i="9"/>
  <c r="R120" i="9"/>
  <c r="Q120" i="9"/>
  <c r="P120" i="9"/>
  <c r="O120" i="9"/>
  <c r="N120" i="9"/>
  <c r="M120" i="9"/>
  <c r="L120" i="9"/>
  <c r="K120" i="9"/>
  <c r="J120" i="9"/>
  <c r="I120" i="9"/>
  <c r="H120" i="9"/>
  <c r="X119" i="9"/>
  <c r="W119" i="9"/>
  <c r="V119" i="9"/>
  <c r="U119" i="9"/>
  <c r="T119" i="9"/>
  <c r="S119" i="9"/>
  <c r="R119" i="9"/>
  <c r="Q119" i="9"/>
  <c r="P119" i="9"/>
  <c r="O119" i="9"/>
  <c r="N119" i="9"/>
  <c r="M119" i="9"/>
  <c r="L119" i="9"/>
  <c r="K119" i="9"/>
  <c r="J119" i="9"/>
  <c r="I119" i="9"/>
  <c r="H119" i="9"/>
  <c r="X118" i="9"/>
  <c r="W118" i="9"/>
  <c r="V118" i="9"/>
  <c r="U118" i="9"/>
  <c r="T118" i="9"/>
  <c r="S118" i="9"/>
  <c r="R118" i="9"/>
  <c r="Q118" i="9"/>
  <c r="P118" i="9"/>
  <c r="O118" i="9"/>
  <c r="N118" i="9"/>
  <c r="M118" i="9"/>
  <c r="L118" i="9"/>
  <c r="K118" i="9"/>
  <c r="J118" i="9"/>
  <c r="I118" i="9"/>
  <c r="H118" i="9"/>
  <c r="X117" i="9"/>
  <c r="W117" i="9"/>
  <c r="S117" i="9"/>
  <c r="R117" i="9"/>
  <c r="Q117" i="9"/>
  <c r="M117" i="9"/>
  <c r="L117" i="9"/>
  <c r="K117" i="9"/>
  <c r="X116" i="9"/>
  <c r="W116" i="9"/>
  <c r="V116" i="9"/>
  <c r="U116" i="9"/>
  <c r="T116" i="9"/>
  <c r="S116" i="9"/>
  <c r="R116" i="9"/>
  <c r="Q116" i="9"/>
  <c r="P116" i="9"/>
  <c r="O116" i="9"/>
  <c r="N116" i="9"/>
  <c r="M116" i="9"/>
  <c r="L116" i="9"/>
  <c r="K116" i="9"/>
  <c r="J116" i="9"/>
  <c r="I116" i="9"/>
  <c r="H116" i="9"/>
  <c r="X115" i="9"/>
  <c r="W115" i="9"/>
  <c r="V115" i="9"/>
  <c r="U115" i="9"/>
  <c r="T115" i="9"/>
  <c r="S115" i="9"/>
  <c r="R115" i="9"/>
  <c r="Q115" i="9"/>
  <c r="P115" i="9"/>
  <c r="O115" i="9"/>
  <c r="N115" i="9"/>
  <c r="M115" i="9"/>
  <c r="L115" i="9"/>
  <c r="K115" i="9"/>
  <c r="J115" i="9"/>
  <c r="I115" i="9"/>
  <c r="H115" i="9"/>
  <c r="X114" i="9"/>
  <c r="W114" i="9"/>
  <c r="S114" i="9"/>
  <c r="R114" i="9"/>
  <c r="Q114" i="9"/>
  <c r="M114" i="9"/>
  <c r="L114" i="9"/>
  <c r="K114" i="9"/>
  <c r="X113" i="9"/>
  <c r="W113" i="9"/>
  <c r="V113" i="9"/>
  <c r="U113" i="9"/>
  <c r="T113" i="9"/>
  <c r="S113" i="9"/>
  <c r="R113" i="9"/>
  <c r="Q113" i="9"/>
  <c r="P113" i="9"/>
  <c r="O113" i="9"/>
  <c r="N113" i="9"/>
  <c r="M113" i="9"/>
  <c r="L113" i="9"/>
  <c r="K113" i="9"/>
  <c r="J113" i="9"/>
  <c r="I113" i="9"/>
  <c r="H113" i="9"/>
  <c r="X112" i="9"/>
  <c r="W112" i="9"/>
  <c r="V112" i="9"/>
  <c r="U112" i="9"/>
  <c r="T112" i="9"/>
  <c r="S112" i="9"/>
  <c r="R112" i="9"/>
  <c r="Q112" i="9"/>
  <c r="P112" i="9"/>
  <c r="O112" i="9"/>
  <c r="N112" i="9"/>
  <c r="M112" i="9"/>
  <c r="L112" i="9"/>
  <c r="K112" i="9"/>
  <c r="J112" i="9"/>
  <c r="I112" i="9"/>
  <c r="H112" i="9"/>
  <c r="X111" i="9"/>
  <c r="W111" i="9"/>
  <c r="V111" i="9"/>
  <c r="U111" i="9"/>
  <c r="T111" i="9"/>
  <c r="S111" i="9"/>
  <c r="R111" i="9"/>
  <c r="Q111" i="9"/>
  <c r="P111" i="9"/>
  <c r="O111" i="9"/>
  <c r="N111" i="9"/>
  <c r="M111" i="9"/>
  <c r="L111" i="9"/>
  <c r="K111" i="9"/>
  <c r="J111" i="9"/>
  <c r="I111" i="9"/>
  <c r="H111" i="9"/>
  <c r="X110" i="9"/>
  <c r="W110" i="9"/>
  <c r="V110" i="9"/>
  <c r="U110" i="9"/>
  <c r="T110" i="9"/>
  <c r="S110" i="9"/>
  <c r="R110" i="9"/>
  <c r="Q110" i="9"/>
  <c r="P110" i="9"/>
  <c r="O110" i="9"/>
  <c r="N110" i="9"/>
  <c r="M110" i="9"/>
  <c r="L110" i="9"/>
  <c r="K110" i="9"/>
  <c r="J110" i="9"/>
  <c r="I110" i="9"/>
  <c r="H110" i="9"/>
  <c r="X109" i="9"/>
  <c r="W109" i="9"/>
  <c r="V109" i="9"/>
  <c r="U109" i="9"/>
  <c r="T109" i="9"/>
  <c r="S109" i="9"/>
  <c r="R109" i="9"/>
  <c r="Q109" i="9"/>
  <c r="P109" i="9"/>
  <c r="O109" i="9"/>
  <c r="N109" i="9"/>
  <c r="M109" i="9"/>
  <c r="L109" i="9"/>
  <c r="K109" i="9"/>
  <c r="J109" i="9"/>
  <c r="I109" i="9"/>
  <c r="H109" i="9"/>
  <c r="X108" i="9"/>
  <c r="W108" i="9"/>
  <c r="V108" i="9"/>
  <c r="U108" i="9"/>
  <c r="T108" i="9"/>
  <c r="S108" i="9"/>
  <c r="R108" i="9"/>
  <c r="Q108" i="9"/>
  <c r="P108" i="9"/>
  <c r="O108" i="9"/>
  <c r="N108" i="9"/>
  <c r="M108" i="9"/>
  <c r="L108" i="9"/>
  <c r="K108" i="9"/>
  <c r="J108" i="9"/>
  <c r="I108" i="9"/>
  <c r="H108" i="9"/>
  <c r="X107" i="9"/>
  <c r="W107" i="9"/>
  <c r="V107" i="9"/>
  <c r="U107" i="9"/>
  <c r="T107" i="9"/>
  <c r="S107" i="9"/>
  <c r="R107" i="9"/>
  <c r="Q107" i="9"/>
  <c r="P107" i="9"/>
  <c r="O107" i="9"/>
  <c r="N107" i="9"/>
  <c r="M107" i="9"/>
  <c r="L107" i="9"/>
  <c r="K107" i="9"/>
  <c r="J107" i="9"/>
  <c r="I107" i="9"/>
  <c r="H107" i="9"/>
  <c r="X106" i="9"/>
  <c r="W106" i="9"/>
  <c r="V106" i="9"/>
  <c r="U106" i="9"/>
  <c r="T106" i="9"/>
  <c r="S106" i="9"/>
  <c r="R106" i="9"/>
  <c r="Q106" i="9"/>
  <c r="P106" i="9"/>
  <c r="O106" i="9"/>
  <c r="N106" i="9"/>
  <c r="M106" i="9"/>
  <c r="L106" i="9"/>
  <c r="K106" i="9"/>
  <c r="J106" i="9"/>
  <c r="I106" i="9"/>
  <c r="H106" i="9"/>
  <c r="X105" i="9"/>
  <c r="W105" i="9"/>
  <c r="V105" i="9"/>
  <c r="U105" i="9"/>
  <c r="T105" i="9"/>
  <c r="S105" i="9"/>
  <c r="R105" i="9"/>
  <c r="Q105" i="9"/>
  <c r="P105" i="9"/>
  <c r="O105" i="9"/>
  <c r="N105" i="9"/>
  <c r="M105" i="9"/>
  <c r="L105" i="9"/>
  <c r="K105" i="9"/>
  <c r="J105" i="9"/>
  <c r="I105" i="9"/>
  <c r="H105" i="9"/>
  <c r="X104" i="9"/>
  <c r="W104" i="9"/>
  <c r="V104" i="9"/>
  <c r="U104" i="9"/>
  <c r="T104" i="9"/>
  <c r="S104" i="9"/>
  <c r="R104" i="9"/>
  <c r="Q104" i="9"/>
  <c r="P104" i="9"/>
  <c r="O104" i="9"/>
  <c r="N104" i="9"/>
  <c r="M104" i="9"/>
  <c r="L104" i="9"/>
  <c r="K104" i="9"/>
  <c r="J104" i="9"/>
  <c r="I104" i="9"/>
  <c r="H104" i="9"/>
  <c r="X103" i="9"/>
  <c r="W103" i="9"/>
  <c r="V103" i="9"/>
  <c r="U103" i="9"/>
  <c r="T103" i="9"/>
  <c r="S103" i="9"/>
  <c r="R103" i="9"/>
  <c r="Q103" i="9"/>
  <c r="P103" i="9"/>
  <c r="O103" i="9"/>
  <c r="N103" i="9"/>
  <c r="M103" i="9"/>
  <c r="L103" i="9"/>
  <c r="K103" i="9"/>
  <c r="J103" i="9"/>
  <c r="I103" i="9"/>
  <c r="H103" i="9"/>
  <c r="X102" i="9"/>
  <c r="W102" i="9"/>
  <c r="V102" i="9"/>
  <c r="S102" i="9"/>
  <c r="R102" i="9"/>
  <c r="Q102" i="9"/>
  <c r="P102" i="9"/>
  <c r="M102" i="9"/>
  <c r="L102" i="9"/>
  <c r="K102" i="9"/>
  <c r="J102" i="9"/>
  <c r="X98" i="9"/>
  <c r="W98" i="9"/>
  <c r="V98" i="9"/>
  <c r="U98" i="9"/>
  <c r="T98" i="9"/>
  <c r="S98" i="9"/>
  <c r="R98" i="9"/>
  <c r="Q98" i="9"/>
  <c r="P98" i="9"/>
  <c r="O98" i="9"/>
  <c r="N98" i="9"/>
  <c r="M98" i="9"/>
  <c r="L98" i="9"/>
  <c r="K98" i="9"/>
  <c r="J98" i="9"/>
  <c r="I98" i="9"/>
  <c r="H98" i="9"/>
  <c r="X97" i="9"/>
  <c r="W97" i="9"/>
  <c r="V97" i="9"/>
  <c r="U97" i="9"/>
  <c r="T97" i="9"/>
  <c r="S97" i="9"/>
  <c r="R97" i="9"/>
  <c r="Q97" i="9"/>
  <c r="P97" i="9"/>
  <c r="O97" i="9"/>
  <c r="N97" i="9"/>
  <c r="M97" i="9"/>
  <c r="L97" i="9"/>
  <c r="K97" i="9"/>
  <c r="J97" i="9"/>
  <c r="I97" i="9"/>
  <c r="H97" i="9"/>
  <c r="X96" i="9"/>
  <c r="W96" i="9"/>
  <c r="V96" i="9"/>
  <c r="U96" i="9"/>
  <c r="T96" i="9"/>
  <c r="S96" i="9"/>
  <c r="R96" i="9"/>
  <c r="Q96" i="9"/>
  <c r="P96" i="9"/>
  <c r="O96" i="9"/>
  <c r="N96" i="9"/>
  <c r="M96" i="9"/>
  <c r="L96" i="9"/>
  <c r="K96" i="9"/>
  <c r="J96" i="9"/>
  <c r="I96" i="9"/>
  <c r="H96" i="9"/>
  <c r="X95" i="9"/>
  <c r="W95" i="9"/>
  <c r="V95" i="9"/>
  <c r="U95" i="9"/>
  <c r="T95" i="9"/>
  <c r="S95" i="9"/>
  <c r="R95" i="9"/>
  <c r="Q95" i="9"/>
  <c r="P95" i="9"/>
  <c r="O95" i="9"/>
  <c r="N95" i="9"/>
  <c r="M95" i="9"/>
  <c r="L95" i="9"/>
  <c r="K95" i="9"/>
  <c r="J95" i="9"/>
  <c r="I95" i="9"/>
  <c r="H95" i="9"/>
  <c r="X94" i="9"/>
  <c r="W94" i="9"/>
  <c r="V94" i="9"/>
  <c r="S94" i="9"/>
  <c r="R94" i="9"/>
  <c r="Q94" i="9"/>
  <c r="P94" i="9"/>
  <c r="M94" i="9"/>
  <c r="L94" i="9"/>
  <c r="K94" i="9"/>
  <c r="J94" i="9"/>
  <c r="X93" i="9"/>
  <c r="W93" i="9"/>
  <c r="V93" i="9"/>
  <c r="U93" i="9"/>
  <c r="T93" i="9"/>
  <c r="S93" i="9"/>
  <c r="R93" i="9"/>
  <c r="Q93" i="9"/>
  <c r="P93" i="9"/>
  <c r="O93" i="9"/>
  <c r="N93" i="9"/>
  <c r="M93" i="9"/>
  <c r="L93" i="9"/>
  <c r="K93" i="9"/>
  <c r="J93" i="9"/>
  <c r="I93" i="9"/>
  <c r="H93" i="9"/>
  <c r="X92" i="9"/>
  <c r="W92" i="9"/>
  <c r="V92" i="9"/>
  <c r="U92" i="9"/>
  <c r="T92" i="9"/>
  <c r="S92" i="9"/>
  <c r="R92" i="9"/>
  <c r="Q92" i="9"/>
  <c r="P92" i="9"/>
  <c r="O92" i="9"/>
  <c r="N92" i="9"/>
  <c r="M92" i="9"/>
  <c r="L92" i="9"/>
  <c r="K92" i="9"/>
  <c r="J92" i="9"/>
  <c r="I92" i="9"/>
  <c r="H92" i="9"/>
  <c r="X91" i="9"/>
  <c r="W91" i="9"/>
  <c r="V91" i="9"/>
  <c r="U91" i="9"/>
  <c r="T91" i="9"/>
  <c r="S91" i="9"/>
  <c r="R91" i="9"/>
  <c r="Q91" i="9"/>
  <c r="P91" i="9"/>
  <c r="O91" i="9"/>
  <c r="N91" i="9"/>
  <c r="M91" i="9"/>
  <c r="L91" i="9"/>
  <c r="K91" i="9"/>
  <c r="J91" i="9"/>
  <c r="I91" i="9"/>
  <c r="H91" i="9"/>
  <c r="X90" i="9"/>
  <c r="W90" i="9"/>
  <c r="V90" i="9"/>
  <c r="U90" i="9"/>
  <c r="T90" i="9"/>
  <c r="S90" i="9"/>
  <c r="R90" i="9"/>
  <c r="Q90" i="9"/>
  <c r="P90" i="9"/>
  <c r="O90" i="9"/>
  <c r="N90" i="9"/>
  <c r="M90" i="9"/>
  <c r="L90" i="9"/>
  <c r="K90" i="9"/>
  <c r="J90" i="9"/>
  <c r="I90" i="9"/>
  <c r="H90" i="9"/>
  <c r="X89" i="9"/>
  <c r="W89" i="9"/>
  <c r="V89" i="9"/>
  <c r="S89" i="9"/>
  <c r="R89" i="9"/>
  <c r="Q89" i="9"/>
  <c r="P89" i="9"/>
  <c r="M89" i="9"/>
  <c r="L89" i="9"/>
  <c r="K89" i="9"/>
  <c r="J89" i="9"/>
  <c r="X88" i="9"/>
  <c r="W88" i="9"/>
  <c r="V88" i="9"/>
  <c r="U88" i="9"/>
  <c r="T88" i="9"/>
  <c r="S88" i="9"/>
  <c r="R88" i="9"/>
  <c r="Q88" i="9"/>
  <c r="P88" i="9"/>
  <c r="O88" i="9"/>
  <c r="N88" i="9"/>
  <c r="M88" i="9"/>
  <c r="L88" i="9"/>
  <c r="K88" i="9"/>
  <c r="J88" i="9"/>
  <c r="I88" i="9"/>
  <c r="H88" i="9"/>
  <c r="X87" i="9"/>
  <c r="W87" i="9"/>
  <c r="V87" i="9"/>
  <c r="S87" i="9"/>
  <c r="R87" i="9"/>
  <c r="Q87" i="9"/>
  <c r="P87" i="9"/>
  <c r="M87" i="9"/>
  <c r="L87" i="9"/>
  <c r="K87" i="9"/>
  <c r="J87" i="9"/>
  <c r="X86" i="9"/>
  <c r="W86" i="9"/>
  <c r="V86" i="9"/>
  <c r="U86" i="9"/>
  <c r="T86" i="9"/>
  <c r="S86" i="9"/>
  <c r="R86" i="9"/>
  <c r="Q86" i="9"/>
  <c r="P86" i="9"/>
  <c r="O86" i="9"/>
  <c r="N86" i="9"/>
  <c r="M86" i="9"/>
  <c r="L86" i="9"/>
  <c r="K86" i="9"/>
  <c r="J86" i="9"/>
  <c r="I86" i="9"/>
  <c r="H86" i="9"/>
  <c r="X85" i="9"/>
  <c r="W85" i="9"/>
  <c r="V85" i="9"/>
  <c r="U85" i="9"/>
  <c r="T85" i="9"/>
  <c r="S85" i="9"/>
  <c r="R85" i="9"/>
  <c r="Q85" i="9"/>
  <c r="P85" i="9"/>
  <c r="O85" i="9"/>
  <c r="N85" i="9"/>
  <c r="M85" i="9"/>
  <c r="L85" i="9"/>
  <c r="K85" i="9"/>
  <c r="J85" i="9"/>
  <c r="I85" i="9"/>
  <c r="H85" i="9"/>
  <c r="X84" i="9"/>
  <c r="W84" i="9"/>
  <c r="V84" i="9"/>
  <c r="U84" i="9"/>
  <c r="T84" i="9"/>
  <c r="S84" i="9"/>
  <c r="R84" i="9"/>
  <c r="Q84" i="9"/>
  <c r="P84" i="9"/>
  <c r="O84" i="9"/>
  <c r="N84" i="9"/>
  <c r="M84" i="9"/>
  <c r="L84" i="9"/>
  <c r="K84" i="9"/>
  <c r="J84" i="9"/>
  <c r="I84" i="9"/>
  <c r="H84" i="9"/>
  <c r="X83" i="9"/>
  <c r="W83" i="9"/>
  <c r="V83" i="9"/>
  <c r="U83" i="9"/>
  <c r="T83" i="9"/>
  <c r="S83" i="9"/>
  <c r="R83" i="9"/>
  <c r="Q83" i="9"/>
  <c r="P83" i="9"/>
  <c r="O83" i="9"/>
  <c r="N83" i="9"/>
  <c r="M83" i="9"/>
  <c r="L83" i="9"/>
  <c r="K83" i="9"/>
  <c r="J83" i="9"/>
  <c r="I83" i="9"/>
  <c r="H83" i="9"/>
  <c r="X82" i="9"/>
  <c r="W82" i="9"/>
  <c r="V82" i="9"/>
  <c r="U82" i="9"/>
  <c r="T82" i="9"/>
  <c r="S82" i="9"/>
  <c r="R82" i="9"/>
  <c r="Q82" i="9"/>
  <c r="P82" i="9"/>
  <c r="O82" i="9"/>
  <c r="N82" i="9"/>
  <c r="M82" i="9"/>
  <c r="L82" i="9"/>
  <c r="K82" i="9"/>
  <c r="J82" i="9"/>
  <c r="I82" i="9"/>
  <c r="H82" i="9"/>
  <c r="S81" i="9"/>
  <c r="M81" i="9"/>
  <c r="X80" i="9"/>
  <c r="W80" i="9"/>
  <c r="V80" i="9"/>
  <c r="U80" i="9"/>
  <c r="T80" i="9"/>
  <c r="S80" i="9"/>
  <c r="R80" i="9"/>
  <c r="Q80" i="9"/>
  <c r="P80" i="9"/>
  <c r="O80" i="9"/>
  <c r="N80" i="9"/>
  <c r="M80" i="9"/>
  <c r="L80" i="9"/>
  <c r="K80" i="9"/>
  <c r="J80" i="9"/>
  <c r="I80" i="9"/>
  <c r="H80" i="9"/>
  <c r="X79" i="9"/>
  <c r="W79" i="9"/>
  <c r="V79" i="9"/>
  <c r="U79" i="9"/>
  <c r="T79" i="9"/>
  <c r="S79" i="9"/>
  <c r="R79" i="9"/>
  <c r="Q79" i="9"/>
  <c r="P79" i="9"/>
  <c r="O79" i="9"/>
  <c r="N79" i="9"/>
  <c r="M79" i="9"/>
  <c r="L79" i="9"/>
  <c r="K79" i="9"/>
  <c r="J79" i="9"/>
  <c r="I79" i="9"/>
  <c r="H79" i="9"/>
  <c r="X78" i="9"/>
  <c r="W78" i="9"/>
  <c r="V78" i="9"/>
  <c r="S78" i="9"/>
  <c r="R78" i="9"/>
  <c r="Q78" i="9"/>
  <c r="P78" i="9"/>
  <c r="M78" i="9"/>
  <c r="L78" i="9"/>
  <c r="K78" i="9"/>
  <c r="J78" i="9"/>
  <c r="X77" i="9"/>
  <c r="W77" i="9"/>
  <c r="V77" i="9"/>
  <c r="U77" i="9"/>
  <c r="T77" i="9"/>
  <c r="S77" i="9"/>
  <c r="R77" i="9"/>
  <c r="Q77" i="9"/>
  <c r="P77" i="9"/>
  <c r="O77" i="9"/>
  <c r="N77" i="9"/>
  <c r="M77" i="9"/>
  <c r="L77" i="9"/>
  <c r="K77" i="9"/>
  <c r="J77" i="9"/>
  <c r="I77" i="9"/>
  <c r="H77" i="9"/>
  <c r="X76" i="9"/>
  <c r="W76" i="9"/>
  <c r="V76" i="9"/>
  <c r="U76" i="9"/>
  <c r="T76" i="9"/>
  <c r="S76" i="9"/>
  <c r="R76" i="9"/>
  <c r="Q76" i="9"/>
  <c r="P76" i="9"/>
  <c r="O76" i="9"/>
  <c r="N76" i="9"/>
  <c r="M76" i="9"/>
  <c r="L76" i="9"/>
  <c r="K76" i="9"/>
  <c r="J76" i="9"/>
  <c r="I76" i="9"/>
  <c r="H76" i="9"/>
  <c r="X75" i="9"/>
  <c r="W75" i="9"/>
  <c r="V75" i="9"/>
  <c r="S75" i="9"/>
  <c r="R75" i="9"/>
  <c r="Q75" i="9"/>
  <c r="P75" i="9"/>
  <c r="M75" i="9"/>
  <c r="L75" i="9"/>
  <c r="K75" i="9"/>
  <c r="J75" i="9"/>
  <c r="X71" i="9"/>
  <c r="W71" i="9"/>
  <c r="V71" i="9"/>
  <c r="U71" i="9"/>
  <c r="T71" i="9"/>
  <c r="S71" i="9"/>
  <c r="R71" i="9"/>
  <c r="Q71" i="9"/>
  <c r="P71" i="9"/>
  <c r="O71" i="9"/>
  <c r="N71" i="9"/>
  <c r="M71" i="9"/>
  <c r="L71" i="9"/>
  <c r="K71" i="9"/>
  <c r="J71" i="9"/>
  <c r="I71" i="9"/>
  <c r="H71" i="9"/>
  <c r="X70" i="9"/>
  <c r="W70" i="9"/>
  <c r="V70" i="9"/>
  <c r="U70" i="9"/>
  <c r="T70" i="9"/>
  <c r="S70" i="9"/>
  <c r="R70" i="9"/>
  <c r="Q70" i="9"/>
  <c r="P70" i="9"/>
  <c r="O70" i="9"/>
  <c r="N70" i="9"/>
  <c r="M70" i="9"/>
  <c r="L70" i="9"/>
  <c r="K70" i="9"/>
  <c r="J70" i="9"/>
  <c r="I70" i="9"/>
  <c r="H70" i="9"/>
  <c r="X69" i="9"/>
  <c r="W69" i="9"/>
  <c r="V69" i="9"/>
  <c r="U69" i="9"/>
  <c r="T69" i="9"/>
  <c r="S69" i="9"/>
  <c r="R69" i="9"/>
  <c r="Q69" i="9"/>
  <c r="P69" i="9"/>
  <c r="O69" i="9"/>
  <c r="N69" i="9"/>
  <c r="M69" i="9"/>
  <c r="L69" i="9"/>
  <c r="K69" i="9"/>
  <c r="J69" i="9"/>
  <c r="I69" i="9"/>
  <c r="H69" i="9"/>
  <c r="X68" i="9"/>
  <c r="W68" i="9"/>
  <c r="V68" i="9"/>
  <c r="U68" i="9"/>
  <c r="T68" i="9"/>
  <c r="S68" i="9"/>
  <c r="R68" i="9"/>
  <c r="Q68" i="9"/>
  <c r="P68" i="9"/>
  <c r="O68" i="9"/>
  <c r="N68" i="9"/>
  <c r="M68" i="9"/>
  <c r="L68" i="9"/>
  <c r="K68" i="9"/>
  <c r="J68" i="9"/>
  <c r="I68" i="9"/>
  <c r="H68" i="9"/>
  <c r="X67" i="9"/>
  <c r="W67" i="9"/>
  <c r="S67" i="9"/>
  <c r="R67" i="9"/>
  <c r="Q67" i="9"/>
  <c r="M67" i="9"/>
  <c r="L67" i="9"/>
  <c r="K67" i="9"/>
  <c r="H42" i="4"/>
  <c r="H67" i="9" s="1"/>
  <c r="X66" i="9"/>
  <c r="W66" i="9"/>
  <c r="V66" i="9"/>
  <c r="U66" i="9"/>
  <c r="T66" i="9"/>
  <c r="S66" i="9"/>
  <c r="R66" i="9"/>
  <c r="Q66" i="9"/>
  <c r="P66" i="9"/>
  <c r="O66" i="9"/>
  <c r="N66" i="9"/>
  <c r="M66" i="9"/>
  <c r="L66" i="9"/>
  <c r="K66" i="9"/>
  <c r="J66" i="9"/>
  <c r="I66" i="9"/>
  <c r="H66" i="9"/>
  <c r="X65" i="9"/>
  <c r="W65" i="9"/>
  <c r="V65" i="9"/>
  <c r="U65" i="9"/>
  <c r="T65" i="9"/>
  <c r="S65" i="9"/>
  <c r="R65" i="9"/>
  <c r="Q65" i="9"/>
  <c r="P65" i="9"/>
  <c r="O65" i="9"/>
  <c r="N65" i="9"/>
  <c r="M65" i="9"/>
  <c r="L65" i="9"/>
  <c r="K65" i="9"/>
  <c r="J65" i="9"/>
  <c r="I65" i="9"/>
  <c r="H65" i="9"/>
  <c r="X64" i="9"/>
  <c r="W64" i="9"/>
  <c r="V64" i="9"/>
  <c r="U64" i="9"/>
  <c r="T64" i="9"/>
  <c r="S64" i="9"/>
  <c r="R64" i="9"/>
  <c r="Q64" i="9"/>
  <c r="P64" i="9"/>
  <c r="O64" i="9"/>
  <c r="N64" i="9"/>
  <c r="M64" i="9"/>
  <c r="L64" i="9"/>
  <c r="K64" i="9"/>
  <c r="J64" i="9"/>
  <c r="I64" i="9"/>
  <c r="H64" i="9"/>
  <c r="X63" i="9"/>
  <c r="W63" i="9"/>
  <c r="V63" i="9"/>
  <c r="U63" i="9"/>
  <c r="T63" i="9"/>
  <c r="S63" i="9"/>
  <c r="R63" i="9"/>
  <c r="Q63" i="9"/>
  <c r="P63" i="9"/>
  <c r="O63" i="9"/>
  <c r="N63" i="9"/>
  <c r="M63" i="9"/>
  <c r="L63" i="9"/>
  <c r="K63" i="9"/>
  <c r="J63" i="9"/>
  <c r="I63" i="9"/>
  <c r="H63" i="9"/>
  <c r="X62" i="9"/>
  <c r="W62" i="9"/>
  <c r="V62" i="9"/>
  <c r="U62" i="9"/>
  <c r="T62" i="9"/>
  <c r="S62" i="9"/>
  <c r="R62" i="9"/>
  <c r="Q62" i="9"/>
  <c r="P62" i="9"/>
  <c r="O62" i="9"/>
  <c r="N62" i="9"/>
  <c r="M62" i="9"/>
  <c r="L62" i="9"/>
  <c r="K62" i="9"/>
  <c r="J62" i="9"/>
  <c r="I62" i="9"/>
  <c r="H62" i="9"/>
  <c r="X61" i="9"/>
  <c r="W61" i="9"/>
  <c r="V61" i="9"/>
  <c r="U61" i="9"/>
  <c r="T61" i="9"/>
  <c r="S61" i="9"/>
  <c r="R61" i="9"/>
  <c r="Q61" i="9"/>
  <c r="P61" i="9"/>
  <c r="O61" i="9"/>
  <c r="N61" i="9"/>
  <c r="M61" i="9"/>
  <c r="L61" i="9"/>
  <c r="K61" i="9"/>
  <c r="J61" i="9"/>
  <c r="I61" i="9"/>
  <c r="H61" i="9"/>
  <c r="X60" i="9"/>
  <c r="W60" i="9"/>
  <c r="S60" i="9"/>
  <c r="R60" i="9"/>
  <c r="Q60" i="9"/>
  <c r="M60" i="9"/>
  <c r="L60" i="9"/>
  <c r="K60" i="9"/>
  <c r="X59" i="9"/>
  <c r="W59" i="9"/>
  <c r="V59" i="9"/>
  <c r="U59" i="9"/>
  <c r="T59" i="9"/>
  <c r="S59" i="9"/>
  <c r="R59" i="9"/>
  <c r="Q59" i="9"/>
  <c r="P59" i="9"/>
  <c r="O59" i="9"/>
  <c r="N59" i="9"/>
  <c r="M59" i="9"/>
  <c r="L59" i="9"/>
  <c r="K59" i="9"/>
  <c r="J59" i="9"/>
  <c r="I59" i="9"/>
  <c r="H59" i="9"/>
  <c r="X57" i="9"/>
  <c r="W57" i="9"/>
  <c r="V57" i="9"/>
  <c r="U57" i="9"/>
  <c r="T57" i="9"/>
  <c r="S57" i="9"/>
  <c r="R57" i="9"/>
  <c r="Q57" i="9"/>
  <c r="P57" i="9"/>
  <c r="O57" i="9"/>
  <c r="N57" i="9"/>
  <c r="M57" i="9"/>
  <c r="L57" i="9"/>
  <c r="K57" i="9"/>
  <c r="J57" i="9"/>
  <c r="I57" i="9"/>
  <c r="H57" i="9"/>
  <c r="X56" i="9"/>
  <c r="W56" i="9"/>
  <c r="V56" i="9"/>
  <c r="U56" i="9"/>
  <c r="T56" i="9"/>
  <c r="S56" i="9"/>
  <c r="R56" i="9"/>
  <c r="Q56" i="9"/>
  <c r="P56" i="9"/>
  <c r="O56" i="9"/>
  <c r="N56" i="9"/>
  <c r="M56" i="9"/>
  <c r="L56" i="9"/>
  <c r="K56" i="9"/>
  <c r="J56" i="9"/>
  <c r="I56" i="9"/>
  <c r="H56" i="9"/>
  <c r="X55" i="9"/>
  <c r="W55" i="9"/>
  <c r="V55" i="9"/>
  <c r="U55" i="9"/>
  <c r="T55" i="9"/>
  <c r="S55" i="9"/>
  <c r="R55" i="9"/>
  <c r="Q55" i="9"/>
  <c r="P55" i="9"/>
  <c r="O55" i="9"/>
  <c r="N55" i="9"/>
  <c r="M55" i="9"/>
  <c r="L55" i="9"/>
  <c r="K55" i="9"/>
  <c r="J55" i="9"/>
  <c r="I55" i="9"/>
  <c r="H55" i="9"/>
  <c r="X54" i="9"/>
  <c r="W54" i="9"/>
  <c r="S54" i="9"/>
  <c r="R54" i="9"/>
  <c r="Q54" i="9"/>
  <c r="M54" i="9"/>
  <c r="L54" i="9"/>
  <c r="K54" i="9"/>
  <c r="H29" i="4"/>
  <c r="H54" i="9" s="1"/>
  <c r="X53" i="9"/>
  <c r="W53" i="9"/>
  <c r="V53" i="9"/>
  <c r="U53" i="9"/>
  <c r="T53" i="9"/>
  <c r="S53" i="9"/>
  <c r="R53" i="9"/>
  <c r="Q53" i="9"/>
  <c r="P53" i="9"/>
  <c r="O53" i="9"/>
  <c r="N53" i="9"/>
  <c r="M53" i="9"/>
  <c r="L53" i="9"/>
  <c r="K53" i="9"/>
  <c r="J53" i="9"/>
  <c r="I53" i="9"/>
  <c r="H53" i="9"/>
  <c r="X52" i="9"/>
  <c r="W52" i="9"/>
  <c r="V52" i="9"/>
  <c r="U52" i="9"/>
  <c r="T52" i="9"/>
  <c r="S52" i="9"/>
  <c r="R52" i="9"/>
  <c r="Q52" i="9"/>
  <c r="P52" i="9"/>
  <c r="O52" i="9"/>
  <c r="N52" i="9"/>
  <c r="M52" i="9"/>
  <c r="L52" i="9"/>
  <c r="K52" i="9"/>
  <c r="J52" i="9"/>
  <c r="I52" i="9"/>
  <c r="H52" i="9"/>
  <c r="X51" i="9"/>
  <c r="W51" i="9"/>
  <c r="V51" i="9"/>
  <c r="U51" i="9"/>
  <c r="T51" i="9"/>
  <c r="S51" i="9"/>
  <c r="R51" i="9"/>
  <c r="Q51" i="9"/>
  <c r="P51" i="9"/>
  <c r="O51" i="9"/>
  <c r="N51" i="9"/>
  <c r="M51" i="9"/>
  <c r="L51" i="9"/>
  <c r="K51" i="9"/>
  <c r="J51" i="9"/>
  <c r="I51" i="9"/>
  <c r="H51" i="9"/>
  <c r="X50" i="9"/>
  <c r="W50" i="9"/>
  <c r="V50" i="9"/>
  <c r="U50" i="9"/>
  <c r="T50" i="9"/>
  <c r="S50" i="9"/>
  <c r="R50" i="9"/>
  <c r="Q50" i="9"/>
  <c r="P50" i="9"/>
  <c r="O50" i="9"/>
  <c r="N50" i="9"/>
  <c r="M50" i="9"/>
  <c r="L50" i="9"/>
  <c r="K50" i="9"/>
  <c r="J50" i="9"/>
  <c r="I50" i="9"/>
  <c r="H50" i="9"/>
  <c r="X49" i="9"/>
  <c r="W49" i="9"/>
  <c r="V49" i="9"/>
  <c r="U49" i="9"/>
  <c r="T49" i="9"/>
  <c r="S49" i="9"/>
  <c r="R49" i="9"/>
  <c r="Q49" i="9"/>
  <c r="P49" i="9"/>
  <c r="O49" i="9"/>
  <c r="N49" i="9"/>
  <c r="M49" i="9"/>
  <c r="L49" i="9"/>
  <c r="K49" i="9"/>
  <c r="J49" i="9"/>
  <c r="I49" i="9"/>
  <c r="H49" i="9"/>
  <c r="X48" i="9"/>
  <c r="W48" i="9"/>
  <c r="V48" i="9"/>
  <c r="U48" i="9"/>
  <c r="T48" i="9"/>
  <c r="S48" i="9"/>
  <c r="R48" i="9"/>
  <c r="Q48" i="9"/>
  <c r="P48" i="9"/>
  <c r="O48" i="9"/>
  <c r="N48" i="9"/>
  <c r="M48" i="9"/>
  <c r="L48" i="9"/>
  <c r="K48" i="9"/>
  <c r="J48" i="9"/>
  <c r="I48" i="9"/>
  <c r="H48" i="9"/>
  <c r="X47" i="9"/>
  <c r="W47" i="9"/>
  <c r="V47" i="9"/>
  <c r="U47" i="9"/>
  <c r="T47" i="9"/>
  <c r="S47" i="9"/>
  <c r="R47" i="9"/>
  <c r="Q47" i="9"/>
  <c r="P47" i="9"/>
  <c r="O47" i="9"/>
  <c r="N47" i="9"/>
  <c r="M47" i="9"/>
  <c r="L47" i="9"/>
  <c r="K47" i="9"/>
  <c r="J47" i="9"/>
  <c r="I47" i="9"/>
  <c r="H47" i="9"/>
  <c r="X46" i="9"/>
  <c r="W46" i="9"/>
  <c r="S46" i="9"/>
  <c r="R46" i="9"/>
  <c r="Q46" i="9"/>
  <c r="M46" i="9"/>
  <c r="L46" i="9"/>
  <c r="K46" i="9"/>
  <c r="H21" i="4"/>
  <c r="H46" i="9" s="1"/>
  <c r="X45" i="9"/>
  <c r="W45" i="9"/>
  <c r="V45" i="9"/>
  <c r="U45" i="9"/>
  <c r="T45" i="9"/>
  <c r="S45" i="9"/>
  <c r="R45" i="9"/>
  <c r="Q45" i="9"/>
  <c r="P45" i="9"/>
  <c r="O45" i="9"/>
  <c r="N45" i="9"/>
  <c r="M45" i="9"/>
  <c r="L45" i="9"/>
  <c r="K45" i="9"/>
  <c r="J45" i="9"/>
  <c r="I45" i="9"/>
  <c r="H45" i="9"/>
  <c r="X44" i="9"/>
  <c r="W44" i="9"/>
  <c r="V44" i="9"/>
  <c r="U44" i="9"/>
  <c r="T44" i="9"/>
  <c r="S44" i="9"/>
  <c r="R44" i="9"/>
  <c r="Q44" i="9"/>
  <c r="P44" i="9"/>
  <c r="O44" i="9"/>
  <c r="N44" i="9"/>
  <c r="M44" i="9"/>
  <c r="L44" i="9"/>
  <c r="K44" i="9"/>
  <c r="J44" i="9"/>
  <c r="I44" i="9"/>
  <c r="H44" i="9"/>
  <c r="X43" i="9"/>
  <c r="W43" i="9"/>
  <c r="V43" i="9"/>
  <c r="U43" i="9"/>
  <c r="T43" i="9"/>
  <c r="S43" i="9"/>
  <c r="R43" i="9"/>
  <c r="Q43" i="9"/>
  <c r="P43" i="9"/>
  <c r="O43" i="9"/>
  <c r="N43" i="9"/>
  <c r="M43" i="9"/>
  <c r="L43" i="9"/>
  <c r="K43" i="9"/>
  <c r="J43" i="9"/>
  <c r="I43" i="9"/>
  <c r="H43" i="9"/>
  <c r="X42" i="9"/>
  <c r="W42" i="9"/>
  <c r="V42" i="9"/>
  <c r="U42" i="9"/>
  <c r="T42" i="9"/>
  <c r="S42" i="9"/>
  <c r="R42" i="9"/>
  <c r="Q42" i="9"/>
  <c r="P42" i="9"/>
  <c r="O42" i="9"/>
  <c r="N42" i="9"/>
  <c r="M42" i="9"/>
  <c r="L42" i="9"/>
  <c r="K42" i="9"/>
  <c r="J42" i="9"/>
  <c r="I42" i="9"/>
  <c r="H42" i="9"/>
  <c r="X41" i="9"/>
  <c r="W41" i="9"/>
  <c r="V41" i="9"/>
  <c r="U41" i="9"/>
  <c r="T41" i="9"/>
  <c r="S41" i="9"/>
  <c r="R41" i="9"/>
  <c r="Q41" i="9"/>
  <c r="P41" i="9"/>
  <c r="O41" i="9"/>
  <c r="N41" i="9"/>
  <c r="M41" i="9"/>
  <c r="L41" i="9"/>
  <c r="K41" i="9"/>
  <c r="J41" i="9"/>
  <c r="I41" i="9"/>
  <c r="H41" i="9"/>
  <c r="X40" i="9"/>
  <c r="W40" i="9"/>
  <c r="V40" i="9"/>
  <c r="U40" i="9"/>
  <c r="T40" i="9"/>
  <c r="S40" i="9"/>
  <c r="R40" i="9"/>
  <c r="Q40" i="9"/>
  <c r="P40" i="9"/>
  <c r="O40" i="9"/>
  <c r="N40" i="9"/>
  <c r="M40" i="9"/>
  <c r="L40" i="9"/>
  <c r="K40" i="9"/>
  <c r="J40" i="9"/>
  <c r="I40" i="9"/>
  <c r="H40" i="9"/>
  <c r="X39" i="9"/>
  <c r="W39" i="9"/>
  <c r="V39" i="9"/>
  <c r="U39" i="9"/>
  <c r="T39" i="9"/>
  <c r="S39" i="9"/>
  <c r="R39" i="9"/>
  <c r="Q39" i="9"/>
  <c r="P39" i="9"/>
  <c r="O39" i="9"/>
  <c r="N39" i="9"/>
  <c r="M39" i="9"/>
  <c r="L39" i="9"/>
  <c r="K39" i="9"/>
  <c r="J39" i="9"/>
  <c r="I39" i="9"/>
  <c r="H39" i="9"/>
  <c r="X38" i="9"/>
  <c r="W38" i="9"/>
  <c r="V38" i="9"/>
  <c r="U38" i="9"/>
  <c r="T38" i="9"/>
  <c r="S38" i="9"/>
  <c r="R38" i="9"/>
  <c r="Q38" i="9"/>
  <c r="P38" i="9"/>
  <c r="O38" i="9"/>
  <c r="N38" i="9"/>
  <c r="M38" i="9"/>
  <c r="L38" i="9"/>
  <c r="K38" i="9"/>
  <c r="J38" i="9"/>
  <c r="I38" i="9"/>
  <c r="H38" i="9"/>
  <c r="X33" i="9"/>
  <c r="W33" i="9"/>
  <c r="V33" i="9"/>
  <c r="U33" i="9"/>
  <c r="T33" i="9"/>
  <c r="S33" i="9"/>
  <c r="R33" i="9"/>
  <c r="Q33" i="9"/>
  <c r="P33" i="9"/>
  <c r="O33" i="9"/>
  <c r="N33" i="9"/>
  <c r="M33" i="9"/>
  <c r="L33" i="9"/>
  <c r="K33" i="9"/>
  <c r="J33" i="9"/>
  <c r="I33" i="9"/>
  <c r="H33" i="9"/>
  <c r="X32" i="9"/>
  <c r="W32" i="9"/>
  <c r="V32" i="9"/>
  <c r="U32" i="9"/>
  <c r="T32" i="9"/>
  <c r="S32" i="9"/>
  <c r="R32" i="9"/>
  <c r="Q32" i="9"/>
  <c r="P32" i="9"/>
  <c r="O32" i="9"/>
  <c r="N32" i="9"/>
  <c r="M32" i="9"/>
  <c r="L32" i="9"/>
  <c r="K32" i="9"/>
  <c r="J32" i="9"/>
  <c r="I32" i="9"/>
  <c r="H32" i="9"/>
  <c r="X31" i="9"/>
  <c r="W31" i="9"/>
  <c r="V31" i="9"/>
  <c r="U31" i="9"/>
  <c r="T31" i="9"/>
  <c r="S31" i="9"/>
  <c r="R31" i="9"/>
  <c r="Q31" i="9"/>
  <c r="P31" i="9"/>
  <c r="O31" i="9"/>
  <c r="N31" i="9"/>
  <c r="M31" i="9"/>
  <c r="L31" i="9"/>
  <c r="K31" i="9"/>
  <c r="J31" i="9"/>
  <c r="I31" i="9"/>
  <c r="H31" i="9"/>
  <c r="X30" i="9"/>
  <c r="W30" i="9"/>
  <c r="S30" i="9"/>
  <c r="R30" i="9"/>
  <c r="Q30" i="9"/>
  <c r="M30" i="9"/>
  <c r="L30" i="9"/>
  <c r="K30" i="9"/>
  <c r="H30" i="2"/>
  <c r="H30" i="9" s="1"/>
  <c r="X29" i="9"/>
  <c r="W29" i="9"/>
  <c r="V29" i="9"/>
  <c r="U29" i="9"/>
  <c r="T29" i="9"/>
  <c r="S29" i="9"/>
  <c r="R29" i="9"/>
  <c r="Q29" i="9"/>
  <c r="P29" i="9"/>
  <c r="O29" i="9"/>
  <c r="N29" i="9"/>
  <c r="M29" i="9"/>
  <c r="L29" i="9"/>
  <c r="K29" i="9"/>
  <c r="J29" i="9"/>
  <c r="I29" i="9"/>
  <c r="H29" i="9"/>
  <c r="X28" i="9"/>
  <c r="W28" i="9"/>
  <c r="V28" i="9"/>
  <c r="U28" i="9"/>
  <c r="T28" i="9"/>
  <c r="S28" i="9"/>
  <c r="R28" i="9"/>
  <c r="Q28" i="9"/>
  <c r="P28" i="9"/>
  <c r="O28" i="9"/>
  <c r="N28" i="9"/>
  <c r="M28" i="9"/>
  <c r="L28" i="9"/>
  <c r="K28" i="9"/>
  <c r="J28" i="9"/>
  <c r="I28" i="9"/>
  <c r="H28" i="9"/>
  <c r="X27" i="9"/>
  <c r="W27" i="9"/>
  <c r="V27" i="9"/>
  <c r="U27" i="9"/>
  <c r="T27" i="9"/>
  <c r="S27" i="9"/>
  <c r="R27" i="9"/>
  <c r="Q27" i="9"/>
  <c r="P27" i="9"/>
  <c r="O27" i="9"/>
  <c r="N27" i="9"/>
  <c r="M27" i="9"/>
  <c r="L27" i="9"/>
  <c r="K27" i="9"/>
  <c r="J27" i="9"/>
  <c r="I27" i="9"/>
  <c r="H27" i="9"/>
  <c r="X26" i="9"/>
  <c r="W26" i="9"/>
  <c r="V26" i="9"/>
  <c r="U26" i="9"/>
  <c r="T26" i="9"/>
  <c r="S26" i="9"/>
  <c r="R26" i="9"/>
  <c r="Q26" i="9"/>
  <c r="P26" i="9"/>
  <c r="O26" i="9"/>
  <c r="N26" i="9"/>
  <c r="M26" i="9"/>
  <c r="L26" i="9"/>
  <c r="K26" i="9"/>
  <c r="J26" i="9"/>
  <c r="I26" i="9"/>
  <c r="H26" i="9"/>
  <c r="X25" i="9"/>
  <c r="W25" i="9"/>
  <c r="S25" i="9"/>
  <c r="R25" i="9"/>
  <c r="Q25" i="9"/>
  <c r="M25" i="9"/>
  <c r="L25" i="9"/>
  <c r="K25" i="9"/>
  <c r="H25" i="2"/>
  <c r="H25" i="9" s="1"/>
  <c r="I25" i="2"/>
  <c r="X24" i="9"/>
  <c r="W24" i="9"/>
  <c r="V24" i="9"/>
  <c r="U24" i="9"/>
  <c r="T24" i="9"/>
  <c r="S24" i="9"/>
  <c r="R24" i="9"/>
  <c r="Q24" i="9"/>
  <c r="P24" i="9"/>
  <c r="O24" i="9"/>
  <c r="N24" i="9"/>
  <c r="M24" i="9"/>
  <c r="L24" i="9"/>
  <c r="K24" i="9"/>
  <c r="J24" i="9"/>
  <c r="I24" i="9"/>
  <c r="H24" i="9"/>
  <c r="X23" i="9"/>
  <c r="W23" i="9"/>
  <c r="V23" i="9"/>
  <c r="U23" i="9"/>
  <c r="T23" i="9"/>
  <c r="S23" i="9"/>
  <c r="R23" i="9"/>
  <c r="Q23" i="9"/>
  <c r="P23" i="9"/>
  <c r="O23" i="9"/>
  <c r="N23" i="9"/>
  <c r="M23" i="9"/>
  <c r="L23" i="9"/>
  <c r="K23" i="9"/>
  <c r="J23" i="9"/>
  <c r="I23" i="9"/>
  <c r="H23" i="9"/>
  <c r="X22" i="9"/>
  <c r="W22" i="9"/>
  <c r="V22" i="9"/>
  <c r="U22" i="9"/>
  <c r="T22" i="9"/>
  <c r="S22" i="9"/>
  <c r="R22" i="9"/>
  <c r="Q22" i="9"/>
  <c r="P22" i="9"/>
  <c r="O22" i="9"/>
  <c r="N22" i="9"/>
  <c r="M22" i="9"/>
  <c r="L22" i="9"/>
  <c r="K22" i="9"/>
  <c r="J22" i="9"/>
  <c r="I22" i="9"/>
  <c r="H22" i="9"/>
  <c r="X21" i="9"/>
  <c r="W21" i="9"/>
  <c r="V21" i="9"/>
  <c r="U21" i="9"/>
  <c r="T21" i="9"/>
  <c r="S21" i="9"/>
  <c r="R21" i="9"/>
  <c r="Q21" i="9"/>
  <c r="P21" i="9"/>
  <c r="O21" i="9"/>
  <c r="N21" i="9"/>
  <c r="M21" i="9"/>
  <c r="L21" i="9"/>
  <c r="K21" i="9"/>
  <c r="J21" i="9"/>
  <c r="I21" i="9"/>
  <c r="H21" i="9"/>
  <c r="X20" i="9"/>
  <c r="W20" i="9"/>
  <c r="S20" i="9"/>
  <c r="R20" i="9"/>
  <c r="Q20" i="9"/>
  <c r="M20" i="9"/>
  <c r="L20" i="9"/>
  <c r="K20" i="9"/>
  <c r="H20" i="2"/>
  <c r="H20" i="9" s="1"/>
  <c r="I20" i="2"/>
  <c r="I20" i="9" s="1"/>
  <c r="X19" i="9"/>
  <c r="W19" i="9"/>
  <c r="V19" i="9"/>
  <c r="U19" i="9"/>
  <c r="T19" i="9"/>
  <c r="S19" i="9"/>
  <c r="R19" i="9"/>
  <c r="Q19" i="9"/>
  <c r="P19" i="9"/>
  <c r="O19" i="9"/>
  <c r="N19" i="9"/>
  <c r="M19" i="9"/>
  <c r="L19" i="9"/>
  <c r="K19" i="9"/>
  <c r="J19" i="9"/>
  <c r="I19" i="9"/>
  <c r="H19" i="9"/>
  <c r="X18" i="9"/>
  <c r="W18" i="9"/>
  <c r="V18" i="9"/>
  <c r="U18" i="9"/>
  <c r="T18" i="9"/>
  <c r="S18" i="9"/>
  <c r="R18" i="9"/>
  <c r="Q18" i="9"/>
  <c r="P18" i="9"/>
  <c r="O18" i="9"/>
  <c r="N18" i="9"/>
  <c r="M18" i="9"/>
  <c r="L18" i="9"/>
  <c r="K18" i="9"/>
  <c r="J18" i="9"/>
  <c r="I18" i="9"/>
  <c r="H18" i="9"/>
  <c r="X17" i="9"/>
  <c r="W17" i="9"/>
  <c r="V17" i="9"/>
  <c r="U17" i="9"/>
  <c r="T17" i="9"/>
  <c r="S17" i="9"/>
  <c r="R17" i="9"/>
  <c r="Q17" i="9"/>
  <c r="P17" i="9"/>
  <c r="O17" i="9"/>
  <c r="N17" i="9"/>
  <c r="M17" i="9"/>
  <c r="L17" i="9"/>
  <c r="K17" i="9"/>
  <c r="J17" i="9"/>
  <c r="I17" i="9"/>
  <c r="H17" i="9"/>
  <c r="X16" i="9"/>
  <c r="W16" i="9"/>
  <c r="V16" i="9"/>
  <c r="U16" i="9"/>
  <c r="T16" i="9"/>
  <c r="S16" i="9"/>
  <c r="R16" i="9"/>
  <c r="Q16" i="9"/>
  <c r="P16" i="9"/>
  <c r="O16" i="9"/>
  <c r="N16" i="9"/>
  <c r="M16" i="9"/>
  <c r="L16" i="9"/>
  <c r="K16" i="9"/>
  <c r="J16" i="9"/>
  <c r="I16" i="9"/>
  <c r="H16" i="9"/>
  <c r="X15" i="9"/>
  <c r="W15" i="9"/>
  <c r="V15" i="9"/>
  <c r="U15" i="9"/>
  <c r="T15" i="9"/>
  <c r="S15" i="9"/>
  <c r="R15" i="9"/>
  <c r="Q15" i="9"/>
  <c r="P15" i="9"/>
  <c r="N15" i="9"/>
  <c r="M15" i="9"/>
  <c r="L15" i="9"/>
  <c r="K15" i="9"/>
  <c r="J15" i="9"/>
  <c r="I15" i="9"/>
  <c r="H15" i="9"/>
  <c r="X14" i="9"/>
  <c r="W14" i="9"/>
  <c r="S14" i="9"/>
  <c r="R14" i="9"/>
  <c r="Q14" i="9"/>
  <c r="M14" i="9"/>
  <c r="L14" i="9"/>
  <c r="K14" i="9"/>
  <c r="X13" i="9"/>
  <c r="W13" i="9"/>
  <c r="V13" i="9"/>
  <c r="U13" i="9"/>
  <c r="T13" i="9"/>
  <c r="S13" i="9"/>
  <c r="R13" i="9"/>
  <c r="Q13" i="9"/>
  <c r="P13" i="9"/>
  <c r="N13" i="9"/>
  <c r="M13" i="9"/>
  <c r="L13" i="9"/>
  <c r="K13" i="9"/>
  <c r="J13" i="9"/>
  <c r="X12" i="9"/>
  <c r="W12" i="9"/>
  <c r="S12" i="9"/>
  <c r="R12" i="9"/>
  <c r="Q12" i="9"/>
  <c r="M12" i="9"/>
  <c r="L12" i="9"/>
  <c r="K12" i="9"/>
  <c r="I12" i="2"/>
  <c r="I12" i="9" s="1"/>
  <c r="H13" i="9"/>
  <c r="U42" i="6"/>
  <c r="U132" i="9" s="1"/>
  <c r="T42" i="6"/>
  <c r="T132" i="9" s="1"/>
  <c r="O42" i="6"/>
  <c r="O132" i="9" s="1"/>
  <c r="N42" i="6"/>
  <c r="N132" i="9" s="1"/>
  <c r="I42" i="6"/>
  <c r="I132" i="9" s="1"/>
  <c r="H42" i="6"/>
  <c r="H132" i="9" s="1"/>
  <c r="U38" i="6"/>
  <c r="U128" i="9" s="1"/>
  <c r="T38" i="6"/>
  <c r="T128" i="9" s="1"/>
  <c r="O38" i="6"/>
  <c r="O128" i="9" s="1"/>
  <c r="N38" i="6"/>
  <c r="N128" i="9" s="1"/>
  <c r="I38" i="6"/>
  <c r="I128" i="9" s="1"/>
  <c r="H128" i="9"/>
  <c r="U34" i="6"/>
  <c r="T34" i="6"/>
  <c r="T124" i="9" s="1"/>
  <c r="O34" i="6"/>
  <c r="O124" i="9" s="1"/>
  <c r="N34" i="6"/>
  <c r="N124" i="9" s="1"/>
  <c r="I34" i="6"/>
  <c r="H124" i="9"/>
  <c r="U27" i="6"/>
  <c r="U117" i="9" s="1"/>
  <c r="T27" i="6"/>
  <c r="T117" i="9" s="1"/>
  <c r="O27" i="6"/>
  <c r="O117" i="9" s="1"/>
  <c r="N27" i="6"/>
  <c r="N117" i="9" s="1"/>
  <c r="I27" i="6"/>
  <c r="I117" i="9" s="1"/>
  <c r="H27" i="6"/>
  <c r="H117" i="9" s="1"/>
  <c r="U24" i="6"/>
  <c r="T24" i="6"/>
  <c r="T114" i="9" s="1"/>
  <c r="O24" i="6"/>
  <c r="O114" i="9" s="1"/>
  <c r="N24" i="6"/>
  <c r="N114" i="9" s="1"/>
  <c r="I24" i="6"/>
  <c r="I114" i="9" s="1"/>
  <c r="H24" i="6"/>
  <c r="H114" i="9" s="1"/>
  <c r="U12" i="6"/>
  <c r="U102" i="9" s="1"/>
  <c r="T12" i="6"/>
  <c r="T102" i="9" s="1"/>
  <c r="O12" i="6"/>
  <c r="O102" i="9" s="1"/>
  <c r="N12" i="6"/>
  <c r="N102" i="9" s="1"/>
  <c r="I12" i="6"/>
  <c r="I102" i="9" s="1"/>
  <c r="H12" i="6"/>
  <c r="H102" i="9" s="1"/>
  <c r="U31" i="5"/>
  <c r="U94" i="9" s="1"/>
  <c r="T31" i="5"/>
  <c r="T94" i="9" s="1"/>
  <c r="O31" i="5"/>
  <c r="O94" i="9" s="1"/>
  <c r="N31" i="5"/>
  <c r="N94" i="9" s="1"/>
  <c r="I31" i="5"/>
  <c r="I94" i="9" s="1"/>
  <c r="H31" i="5"/>
  <c r="H94" i="9" s="1"/>
  <c r="U26" i="5"/>
  <c r="U89" i="9" s="1"/>
  <c r="T26" i="5"/>
  <c r="T89" i="9" s="1"/>
  <c r="O26" i="5"/>
  <c r="O89" i="9" s="1"/>
  <c r="N26" i="5"/>
  <c r="N89" i="9" s="1"/>
  <c r="I26" i="5"/>
  <c r="I89" i="9" s="1"/>
  <c r="H26" i="5"/>
  <c r="H89" i="9" s="1"/>
  <c r="U24" i="5"/>
  <c r="U87" i="9" s="1"/>
  <c r="T24" i="5"/>
  <c r="T87" i="9" s="1"/>
  <c r="O87" i="9"/>
  <c r="N24" i="5"/>
  <c r="N87" i="9" s="1"/>
  <c r="I24" i="5"/>
  <c r="I87" i="9" s="1"/>
  <c r="H24" i="5"/>
  <c r="H87" i="9" s="1"/>
  <c r="U15" i="5"/>
  <c r="U78" i="9" s="1"/>
  <c r="T15" i="5"/>
  <c r="T78" i="9" s="1"/>
  <c r="O15" i="5"/>
  <c r="O78" i="9" s="1"/>
  <c r="N15" i="5"/>
  <c r="N78" i="9" s="1"/>
  <c r="I15" i="5"/>
  <c r="I78" i="9" s="1"/>
  <c r="H15" i="5"/>
  <c r="H78" i="9" s="1"/>
  <c r="U12" i="5"/>
  <c r="U75" i="9" s="1"/>
  <c r="T12" i="5"/>
  <c r="T75" i="9" s="1"/>
  <c r="O12" i="5"/>
  <c r="O75" i="9" s="1"/>
  <c r="N12" i="5"/>
  <c r="N75" i="9" s="1"/>
  <c r="I12" i="5"/>
  <c r="I75" i="9" s="1"/>
  <c r="H12" i="5"/>
  <c r="H75" i="9" s="1"/>
  <c r="U42" i="4"/>
  <c r="U67" i="9" s="1"/>
  <c r="T42" i="4"/>
  <c r="T67" i="9" s="1"/>
  <c r="O42" i="4"/>
  <c r="O67" i="9" s="1"/>
  <c r="N42" i="4"/>
  <c r="N67" i="9" s="1"/>
  <c r="I42" i="4"/>
  <c r="I67" i="9" s="1"/>
  <c r="U35" i="4"/>
  <c r="U60" i="9" s="1"/>
  <c r="T35" i="4"/>
  <c r="T60" i="9" s="1"/>
  <c r="O35" i="4"/>
  <c r="O60" i="9" s="1"/>
  <c r="N35" i="4"/>
  <c r="N60" i="9" s="1"/>
  <c r="I35" i="4"/>
  <c r="I60" i="9" s="1"/>
  <c r="H35" i="4"/>
  <c r="H60" i="9" s="1"/>
  <c r="U29" i="4"/>
  <c r="U54" i="9" s="1"/>
  <c r="T29" i="4"/>
  <c r="T54" i="9" s="1"/>
  <c r="O29" i="4"/>
  <c r="O54" i="9" s="1"/>
  <c r="N29" i="4"/>
  <c r="I29" i="4"/>
  <c r="U21" i="4"/>
  <c r="U46" i="9" s="1"/>
  <c r="T21" i="4"/>
  <c r="T46" i="9" s="1"/>
  <c r="O21" i="4"/>
  <c r="O46" i="9" s="1"/>
  <c r="N21" i="4"/>
  <c r="N46" i="9" s="1"/>
  <c r="I21" i="4"/>
  <c r="I46" i="9" s="1"/>
  <c r="U30" i="2"/>
  <c r="U30" i="9" s="1"/>
  <c r="U25" i="2"/>
  <c r="U25" i="9" s="1"/>
  <c r="U20" i="2"/>
  <c r="U20" i="9" s="1"/>
  <c r="U14" i="2"/>
  <c r="U12" i="2"/>
  <c r="T30" i="2"/>
  <c r="T30" i="9" s="1"/>
  <c r="O30" i="2"/>
  <c r="O30" i="9" s="1"/>
  <c r="N30" i="2"/>
  <c r="N30" i="9" s="1"/>
  <c r="I30" i="2"/>
  <c r="I30" i="9" s="1"/>
  <c r="T25" i="2"/>
  <c r="T25" i="9" s="1"/>
  <c r="O25" i="2"/>
  <c r="N25" i="2"/>
  <c r="N25" i="9" s="1"/>
  <c r="T20" i="2"/>
  <c r="T20" i="9" s="1"/>
  <c r="O20" i="2"/>
  <c r="O20" i="9" s="1"/>
  <c r="N20" i="2"/>
  <c r="N20" i="9" s="1"/>
  <c r="T14" i="2"/>
  <c r="T14" i="9" s="1"/>
  <c r="O14" i="2"/>
  <c r="O14" i="9" s="1"/>
  <c r="N14" i="2"/>
  <c r="N14" i="9" s="1"/>
  <c r="I14" i="2"/>
  <c r="H14" i="2"/>
  <c r="H14" i="9" s="1"/>
  <c r="T12" i="2"/>
  <c r="T12" i="9" s="1"/>
  <c r="O12" i="2"/>
  <c r="O12" i="9" s="1"/>
  <c r="N12" i="2"/>
  <c r="N12" i="9" s="1"/>
  <c r="H12" i="2"/>
  <c r="H12" i="9" s="1"/>
  <c r="J29" i="4" l="1"/>
  <c r="J54" i="9" s="1"/>
  <c r="V25" i="2"/>
  <c r="V25" i="9" s="1"/>
  <c r="V38" i="6"/>
  <c r="V128" i="9" s="1"/>
  <c r="P25" i="2"/>
  <c r="P25" i="9" s="1"/>
  <c r="J14" i="2"/>
  <c r="J14" i="9" s="1"/>
  <c r="V42" i="4"/>
  <c r="V67" i="9" s="1"/>
  <c r="V30" i="2"/>
  <c r="V30" i="9" s="1"/>
  <c r="P12" i="2"/>
  <c r="P12" i="9" s="1"/>
  <c r="V12" i="2"/>
  <c r="V12" i="9" s="1"/>
  <c r="V24" i="6"/>
  <c r="V114" i="9" s="1"/>
  <c r="V34" i="6"/>
  <c r="V124" i="9" s="1"/>
  <c r="P35" i="4"/>
  <c r="P60" i="9" s="1"/>
  <c r="P12" i="4"/>
  <c r="P37" i="9" s="1"/>
  <c r="P30" i="2"/>
  <c r="P30" i="9" s="1"/>
  <c r="V21" i="4"/>
  <c r="V46" i="9" s="1"/>
  <c r="V14" i="2"/>
  <c r="V14" i="9" s="1"/>
  <c r="U12" i="9"/>
  <c r="P21" i="4"/>
  <c r="P46" i="9" s="1"/>
  <c r="P29" i="4"/>
  <c r="P54" i="9" s="1"/>
  <c r="J25" i="2"/>
  <c r="J25" i="9" s="1"/>
  <c r="J20" i="2"/>
  <c r="J20" i="9" s="1"/>
  <c r="I14" i="9"/>
  <c r="J34" i="6"/>
  <c r="J124" i="9" s="1"/>
  <c r="J38" i="6"/>
  <c r="J128" i="9" s="1"/>
  <c r="P24" i="6"/>
  <c r="P114" i="9" s="1"/>
  <c r="P34" i="6"/>
  <c r="P124" i="9" s="1"/>
  <c r="I25" i="9"/>
  <c r="J12" i="4"/>
  <c r="J37" i="9" s="1"/>
  <c r="J12" i="2"/>
  <c r="J12" i="9" s="1"/>
  <c r="J35" i="4"/>
  <c r="J60" i="9" s="1"/>
  <c r="V27" i="6"/>
  <c r="V117" i="9" s="1"/>
  <c r="N54" i="9"/>
  <c r="I124" i="9"/>
  <c r="U124" i="9"/>
  <c r="V12" i="4"/>
  <c r="V37" i="9" s="1"/>
  <c r="J27" i="6"/>
  <c r="J117" i="9" s="1"/>
  <c r="P14" i="2"/>
  <c r="P14" i="9" s="1"/>
  <c r="P20" i="2"/>
  <c r="P20" i="9" s="1"/>
  <c r="P42" i="4"/>
  <c r="P67" i="9" s="1"/>
  <c r="J24" i="6"/>
  <c r="J114" i="9" s="1"/>
  <c r="P27" i="6"/>
  <c r="P117" i="9" s="1"/>
  <c r="P38" i="6"/>
  <c r="P128" i="9" s="1"/>
  <c r="O25" i="9"/>
  <c r="J21" i="4"/>
  <c r="J46" i="9" s="1"/>
  <c r="I54" i="9"/>
  <c r="J42" i="4"/>
  <c r="J67" i="9" s="1"/>
  <c r="U14" i="9"/>
  <c r="U114" i="9"/>
  <c r="V20" i="2"/>
  <c r="V20" i="9" s="1"/>
  <c r="V29" i="4"/>
  <c r="V54" i="9" s="1"/>
  <c r="V35" i="4"/>
  <c r="V60" i="9" s="1"/>
  <c r="J30" i="2"/>
  <c r="J30" i="9" s="1"/>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Términos establecidos</t>
        </r>
      </text>
    </comment>
    <comment ref="O12" authorId="0" shapeId="0">
      <text>
        <r>
          <rPr>
            <b/>
            <sz val="9"/>
            <color indexed="81"/>
            <rFont val="Tahoma"/>
            <family val="2"/>
          </rPr>
          <t>Corresponde a todo lo cumplido Fuera de los Términos establecidos</t>
        </r>
      </text>
    </comment>
    <comment ref="U12" authorId="0" shapeId="0">
      <text>
        <r>
          <rPr>
            <b/>
            <sz val="9"/>
            <color indexed="81"/>
            <rFont val="Tahoma"/>
            <family val="2"/>
          </rPr>
          <t>Corresponde a todo lo cumplido Fuera de los Términos establecidos</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Seleccionar una calificación</t>
        </r>
      </text>
    </comment>
    <comment ref="U13" authorId="0" shapeId="0">
      <text>
        <r>
          <rPr>
            <sz val="9"/>
            <color indexed="81"/>
            <rFont val="Tahoma"/>
            <family val="2"/>
          </rPr>
          <t>Seleccionar una calificación</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5" authorId="0" shapeId="0">
      <text>
        <r>
          <rPr>
            <sz val="9"/>
            <color indexed="81"/>
            <rFont val="Tahoma"/>
            <family val="2"/>
          </rPr>
          <t>Actividad realizada totalmente y en el plazo indicado.</t>
        </r>
      </text>
    </comment>
    <comment ref="O15" authorId="0" shapeId="0">
      <text>
        <r>
          <rPr>
            <sz val="9"/>
            <color indexed="81"/>
            <rFont val="Tahoma"/>
            <family val="2"/>
          </rPr>
          <t>Seleccionar una calificación</t>
        </r>
      </text>
    </comment>
    <comment ref="U15" authorId="0" shapeId="0">
      <text>
        <r>
          <rPr>
            <sz val="9"/>
            <color indexed="81"/>
            <rFont val="Tahoma"/>
            <family val="2"/>
          </rPr>
          <t>Seleccionar una calificación</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Seleccionar una calificación</t>
        </r>
      </text>
    </comment>
    <comment ref="U16" authorId="0" shapeId="0">
      <text>
        <r>
          <rPr>
            <sz val="9"/>
            <color indexed="81"/>
            <rFont val="Tahoma"/>
            <family val="2"/>
          </rPr>
          <t>Seleccionar una calificación</t>
        </r>
      </text>
    </comment>
    <comment ref="I17" authorId="0" shapeId="0">
      <text>
        <r>
          <rPr>
            <sz val="9"/>
            <color indexed="81"/>
            <rFont val="Tahoma"/>
            <family val="2"/>
          </rPr>
          <t>Actividad realizada totalmente y en el plazo indicado.</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Actividad realizada totalmente y en el plazo indicado.</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Actividad realizada totalmente y en el plazo indicado.</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b/>
            <sz val="9"/>
            <color indexed="81"/>
            <rFont val="Tahoma"/>
            <family val="2"/>
          </rPr>
          <t>Actividad realizada totalmente y en el plazo indicado.</t>
        </r>
      </text>
    </comment>
    <comment ref="O20" authorId="0" shapeId="0">
      <text>
        <r>
          <rPr>
            <b/>
            <sz val="9"/>
            <color indexed="81"/>
            <rFont val="Tahoma"/>
            <family val="2"/>
          </rPr>
          <t>Seleccionar una calificación</t>
        </r>
      </text>
    </comment>
    <comment ref="U20" authorId="0" shapeId="0">
      <text>
        <r>
          <rPr>
            <b/>
            <sz val="9"/>
            <color indexed="81"/>
            <rFont val="Tahoma"/>
            <family val="2"/>
          </rPr>
          <t>Seleccionar una calificación</t>
        </r>
      </text>
    </comment>
    <comment ref="I21" authorId="0" shapeId="0">
      <text>
        <r>
          <rPr>
            <sz val="9"/>
            <color indexed="81"/>
            <rFont val="Tahoma"/>
            <family val="2"/>
          </rPr>
          <t>Actividad realizada totalmente y en el plazo indicado.</t>
        </r>
      </text>
    </comment>
    <comment ref="O21" authorId="0" shapeId="0">
      <text>
        <r>
          <rPr>
            <sz val="9"/>
            <color indexed="81"/>
            <rFont val="Tahoma"/>
            <family val="2"/>
          </rPr>
          <t>Seleccionar una calificación</t>
        </r>
      </text>
    </comment>
    <comment ref="U21" authorId="0" shapeId="0">
      <text>
        <r>
          <rPr>
            <sz val="9"/>
            <color indexed="81"/>
            <rFont val="Tahoma"/>
            <family val="2"/>
          </rPr>
          <t>Seleccionar una calificación</t>
        </r>
      </text>
    </comment>
    <comment ref="I22" authorId="0" shapeId="0">
      <text>
        <r>
          <rPr>
            <sz val="9"/>
            <color indexed="81"/>
            <rFont val="Tahoma"/>
            <family val="2"/>
          </rPr>
          <t>Actividad realizada totalmente y en el plazo indicado.</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Actividad iniciada y dentro de los términos.</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sz val="9"/>
            <color indexed="81"/>
            <rFont val="Tahoma"/>
            <family val="2"/>
          </rPr>
          <t>Seleccionar una calificación</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b/>
            <sz val="9"/>
            <color indexed="81"/>
            <rFont val="Tahoma"/>
            <family val="2"/>
          </rPr>
          <t>Seleccionar una calificación</t>
        </r>
      </text>
    </comment>
    <comment ref="O25" authorId="0" shapeId="0">
      <text>
        <r>
          <rPr>
            <b/>
            <sz val="9"/>
            <color indexed="81"/>
            <rFont val="Tahoma"/>
            <family val="2"/>
          </rPr>
          <t>Seleccionar una calificación</t>
        </r>
      </text>
    </comment>
    <comment ref="U25" authorId="0" shapeId="0">
      <text>
        <r>
          <rPr>
            <b/>
            <sz val="9"/>
            <color indexed="81"/>
            <rFont val="Tahoma"/>
            <family val="2"/>
          </rPr>
          <t>Seleccionar una calificación</t>
        </r>
      </text>
    </comment>
    <comment ref="I26" authorId="0" shapeId="0">
      <text>
        <r>
          <rPr>
            <sz val="9"/>
            <color indexed="81"/>
            <rFont val="Tahoma"/>
            <family val="2"/>
          </rPr>
          <t>Actividad iniciada y dentro de los términos.</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sz val="9"/>
            <color indexed="81"/>
            <rFont val="Tahoma"/>
            <family val="2"/>
          </rPr>
          <t>Actividad iniciada y dentro de los términos.</t>
        </r>
      </text>
    </comment>
    <comment ref="O27" authorId="0" shapeId="0">
      <text>
        <r>
          <rPr>
            <sz val="9"/>
            <color indexed="81"/>
            <rFont val="Tahoma"/>
            <family val="2"/>
          </rPr>
          <t>Seleccionar una calificación</t>
        </r>
      </text>
    </comment>
    <comment ref="U27" authorId="0" shapeId="0">
      <text>
        <r>
          <rPr>
            <sz val="9"/>
            <color indexed="81"/>
            <rFont val="Tahoma"/>
            <family val="2"/>
          </rPr>
          <t>Seleccionar una calificación</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sz val="9"/>
            <color indexed="81"/>
            <rFont val="Tahoma"/>
            <family val="2"/>
          </rPr>
          <t>Actividad no realizada y dentro de los términos.</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b/>
            <sz val="9"/>
            <color indexed="81"/>
            <rFont val="Tahoma"/>
            <family val="2"/>
          </rPr>
          <t>Actividad no realizada y dentro de los términos.</t>
        </r>
      </text>
    </comment>
    <comment ref="O30" authorId="0" shapeId="0">
      <text>
        <r>
          <rPr>
            <b/>
            <sz val="9"/>
            <color indexed="81"/>
            <rFont val="Tahoma"/>
            <family val="2"/>
          </rPr>
          <t>Seleccionar una calificación</t>
        </r>
      </text>
    </comment>
    <comment ref="U30" authorId="0" shapeId="0">
      <text>
        <r>
          <rPr>
            <b/>
            <sz val="9"/>
            <color indexed="81"/>
            <rFont val="Tahoma"/>
            <family val="2"/>
          </rPr>
          <t>Seleccionar una calificación</t>
        </r>
      </text>
    </comment>
    <comment ref="I31" authorId="0" shapeId="0">
      <text>
        <r>
          <rPr>
            <sz val="9"/>
            <color indexed="81"/>
            <rFont val="Tahoma"/>
            <family val="2"/>
          </rPr>
          <t>Actividad realizada totalmente y en el plazo indicado.</t>
        </r>
      </text>
    </comment>
    <comment ref="O31" authorId="0" shapeId="0">
      <text>
        <r>
          <rPr>
            <sz val="9"/>
            <color indexed="81"/>
            <rFont val="Tahoma"/>
            <family val="2"/>
          </rPr>
          <t>Seleccionar una calificación</t>
        </r>
      </text>
    </comment>
    <comment ref="U31" authorId="0" shapeId="0">
      <text>
        <r>
          <rPr>
            <sz val="9"/>
            <color indexed="81"/>
            <rFont val="Tahoma"/>
            <family val="2"/>
          </rPr>
          <t>Seleccionar una calificación</t>
        </r>
      </text>
    </comment>
    <comment ref="I32" authorId="0" shapeId="0">
      <text>
        <r>
          <rPr>
            <sz val="9"/>
            <color indexed="81"/>
            <rFont val="Tahoma"/>
            <family val="2"/>
          </rPr>
          <t>Actividad realizada totalmente y en el plazo indicado.</t>
        </r>
      </text>
    </comment>
    <comment ref="O32" authorId="0" shapeId="0">
      <text>
        <r>
          <rPr>
            <sz val="9"/>
            <color indexed="81"/>
            <rFont val="Tahoma"/>
            <family val="2"/>
          </rPr>
          <t>Seleccionar una calificación</t>
        </r>
      </text>
    </comment>
    <comment ref="U32" authorId="0" shapeId="0">
      <text>
        <r>
          <rPr>
            <sz val="9"/>
            <color indexed="81"/>
            <rFont val="Tahoma"/>
            <family val="2"/>
          </rPr>
          <t>Seleccionar una calificación</t>
        </r>
      </text>
    </comment>
    <comment ref="I33" authorId="0" shapeId="0">
      <text>
        <r>
          <rPr>
            <sz val="9"/>
            <color indexed="81"/>
            <rFont val="Tahoma"/>
            <family val="2"/>
          </rPr>
          <t>Actividad realizada totalmente y en el plazo indicado.</t>
        </r>
      </text>
    </comment>
    <comment ref="O33" authorId="0" shapeId="0">
      <text>
        <r>
          <rPr>
            <sz val="9"/>
            <color indexed="81"/>
            <rFont val="Tahoma"/>
            <family val="2"/>
          </rPr>
          <t>Seleccionar una calificación</t>
        </r>
      </text>
    </comment>
    <comment ref="U33" authorId="0" shapeId="0">
      <text>
        <r>
          <rPr>
            <sz val="9"/>
            <color indexed="81"/>
            <rFont val="Tahoma"/>
            <family val="2"/>
          </rPr>
          <t>Seleccionar una calificación</t>
        </r>
      </text>
    </comment>
  </commentList>
</comments>
</file>

<file path=xl/comments2.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W17" authorId="0" shapeId="0">
      <text>
        <r>
          <rPr>
            <sz val="9"/>
            <color indexed="81"/>
            <rFont val="Tahoma"/>
            <family val="2"/>
          </rPr>
          <t>Actividad no realizada y dentro de los términos.</t>
        </r>
      </text>
    </comment>
    <comment ref="AC17" authorId="0" shapeId="0">
      <text>
        <r>
          <rPr>
            <sz val="9"/>
            <color indexed="81"/>
            <rFont val="Tahoma"/>
            <family val="2"/>
          </rPr>
          <t>Actividad no realizada y dentro de los términos.</t>
        </r>
      </text>
    </comment>
  </commentList>
</comments>
</file>

<file path=xl/comments3.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Seleccionar una calificación</t>
        </r>
      </text>
    </comment>
    <comment ref="U13" authorId="0" shapeId="0">
      <text>
        <r>
          <rPr>
            <sz val="9"/>
            <color indexed="81"/>
            <rFont val="Tahoma"/>
            <family val="2"/>
          </rPr>
          <t>Seleccionar una calificación</t>
        </r>
      </text>
    </comment>
    <comment ref="I14" authorId="0" shapeId="0">
      <text>
        <r>
          <rPr>
            <sz val="9"/>
            <color indexed="81"/>
            <rFont val="Tahoma"/>
            <family val="2"/>
          </rPr>
          <t>Actividad realizada totalmente y en el plazo indicado.</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sz val="9"/>
            <color indexed="81"/>
            <rFont val="Tahoma"/>
            <family val="2"/>
          </rPr>
          <t>Actividad realizada totalmente y en el plazo indicado.</t>
        </r>
      </text>
    </comment>
    <comment ref="O15" authorId="0" shapeId="0">
      <text>
        <r>
          <rPr>
            <sz val="9"/>
            <color indexed="81"/>
            <rFont val="Tahoma"/>
            <family val="2"/>
          </rPr>
          <t>Seleccionar una calificación</t>
        </r>
      </text>
    </comment>
    <comment ref="U15" authorId="0" shapeId="0">
      <text>
        <r>
          <rPr>
            <sz val="9"/>
            <color indexed="81"/>
            <rFont val="Tahoma"/>
            <family val="2"/>
          </rPr>
          <t>Seleccionar una calificación</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Seleccionar una calificación</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Seleccionar una calificación</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b/>
            <sz val="9"/>
            <color indexed="81"/>
            <rFont val="Tahoma"/>
            <family val="2"/>
          </rPr>
          <t>Seleccionar una calificación</t>
        </r>
      </text>
    </comment>
    <comment ref="O21" authorId="0" shapeId="0">
      <text>
        <r>
          <rPr>
            <b/>
            <sz val="9"/>
            <color indexed="81"/>
            <rFont val="Tahoma"/>
            <family val="2"/>
          </rPr>
          <t>Seleccionar una calificación</t>
        </r>
      </text>
    </comment>
    <comment ref="U21" authorId="0" shapeId="0">
      <text>
        <r>
          <rPr>
            <b/>
            <sz val="9"/>
            <color indexed="81"/>
            <rFont val="Tahoma"/>
            <family val="2"/>
          </rPr>
          <t>Seleccionar una calificación</t>
        </r>
      </text>
    </comment>
    <comment ref="I22" authorId="0" shapeId="0">
      <text>
        <r>
          <rPr>
            <sz val="9"/>
            <color indexed="81"/>
            <rFont val="Tahoma"/>
            <family val="2"/>
          </rPr>
          <t>Actividad iniciada y dentro de los términos.</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Actividad iniciada y dentro de los términos.</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sz val="9"/>
            <color indexed="81"/>
            <rFont val="Tahoma"/>
            <family val="2"/>
          </rPr>
          <t>Actividad realizada totalmente y en el plazo indicado.</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Seleccionar una calificación</t>
        </r>
      </text>
    </comment>
    <comment ref="U25" authorId="0" shapeId="0">
      <text>
        <r>
          <rPr>
            <sz val="9"/>
            <color indexed="81"/>
            <rFont val="Tahoma"/>
            <family val="2"/>
          </rPr>
          <t>Seleccionar una calificación</t>
        </r>
      </text>
    </comment>
    <comment ref="I26" authorId="0" shapeId="0">
      <text>
        <r>
          <rPr>
            <sz val="9"/>
            <color indexed="81"/>
            <rFont val="Tahoma"/>
            <family val="2"/>
          </rPr>
          <t>Seleccionar una calificación</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sz val="9"/>
            <color indexed="81"/>
            <rFont val="Tahoma"/>
            <family val="2"/>
          </rPr>
          <t>Seleccionar una calificación</t>
        </r>
      </text>
    </comment>
    <comment ref="O27" authorId="0" shapeId="0">
      <text>
        <r>
          <rPr>
            <sz val="9"/>
            <color indexed="81"/>
            <rFont val="Tahoma"/>
            <family val="2"/>
          </rPr>
          <t>Seleccionar una calificación</t>
        </r>
      </text>
    </comment>
    <comment ref="U27" authorId="0" shapeId="0">
      <text>
        <r>
          <rPr>
            <sz val="9"/>
            <color indexed="81"/>
            <rFont val="Tahoma"/>
            <family val="2"/>
          </rPr>
          <t>Seleccionar una calificación</t>
        </r>
      </text>
    </comment>
    <comment ref="I28" authorId="0" shapeId="0">
      <text>
        <r>
          <rPr>
            <sz val="9"/>
            <color indexed="81"/>
            <rFont val="Tahoma"/>
            <family val="2"/>
          </rPr>
          <t>Seleccionar una calificación</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b/>
            <sz val="9"/>
            <color indexed="81"/>
            <rFont val="Tahoma"/>
            <family val="2"/>
          </rPr>
          <t>Seleccionar una calificación</t>
        </r>
      </text>
    </comment>
    <comment ref="O29" authorId="0" shapeId="0">
      <text>
        <r>
          <rPr>
            <b/>
            <sz val="9"/>
            <color indexed="81"/>
            <rFont val="Tahoma"/>
            <family val="2"/>
          </rPr>
          <t>Seleccionar una calificación</t>
        </r>
      </text>
    </comment>
    <comment ref="U29" authorId="0" shapeId="0">
      <text>
        <r>
          <rPr>
            <b/>
            <sz val="9"/>
            <color indexed="81"/>
            <rFont val="Tahoma"/>
            <family val="2"/>
          </rPr>
          <t>Seleccionar una calificación</t>
        </r>
      </text>
    </comment>
    <comment ref="I30" authorId="0" shapeId="0">
      <text>
        <r>
          <rPr>
            <sz val="9"/>
            <color indexed="81"/>
            <rFont val="Tahoma"/>
            <family val="2"/>
          </rPr>
          <t>Actividad realizada totalmente y en el plazo indicado.</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sz val="9"/>
            <color indexed="81"/>
            <rFont val="Tahoma"/>
            <family val="2"/>
          </rPr>
          <t>Actividad no realizada y dentro de los términos.</t>
        </r>
      </text>
    </comment>
    <comment ref="O31" authorId="0" shapeId="0">
      <text>
        <r>
          <rPr>
            <sz val="9"/>
            <color indexed="81"/>
            <rFont val="Tahoma"/>
            <family val="2"/>
          </rPr>
          <t>Seleccionar una calificación</t>
        </r>
      </text>
    </comment>
    <comment ref="U31" authorId="0" shapeId="0">
      <text>
        <r>
          <rPr>
            <sz val="9"/>
            <color indexed="81"/>
            <rFont val="Tahoma"/>
            <family val="2"/>
          </rPr>
          <t>Seleccionar una calificación</t>
        </r>
      </text>
    </comment>
    <comment ref="I32" authorId="0" shapeId="0">
      <text>
        <r>
          <rPr>
            <sz val="9"/>
            <color indexed="81"/>
            <rFont val="Tahoma"/>
            <family val="2"/>
          </rPr>
          <t>Actividad no realizada y dentro de los términos.</t>
        </r>
      </text>
    </comment>
    <comment ref="O32" authorId="0" shapeId="0">
      <text>
        <r>
          <rPr>
            <sz val="9"/>
            <color indexed="81"/>
            <rFont val="Tahoma"/>
            <family val="2"/>
          </rPr>
          <t>Seleccionar una calificación</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Seleccionar una calificación</t>
        </r>
      </text>
    </comment>
    <comment ref="U33" authorId="0" shapeId="0">
      <text>
        <r>
          <rPr>
            <sz val="9"/>
            <color indexed="81"/>
            <rFont val="Tahoma"/>
            <family val="2"/>
          </rPr>
          <t>Seleccionar una calificación</t>
        </r>
      </text>
    </comment>
    <comment ref="I34" authorId="0" shapeId="0">
      <text>
        <r>
          <rPr>
            <sz val="9"/>
            <color indexed="81"/>
            <rFont val="Tahoma"/>
            <family val="2"/>
          </rPr>
          <t>Seleccionar una calificación</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b/>
            <sz val="9"/>
            <color indexed="81"/>
            <rFont val="Tahoma"/>
            <family val="2"/>
          </rPr>
          <t>Seleccionar una calificación</t>
        </r>
      </text>
    </comment>
    <comment ref="O35" authorId="0" shapeId="0">
      <text>
        <r>
          <rPr>
            <b/>
            <sz val="9"/>
            <color indexed="81"/>
            <rFont val="Tahoma"/>
            <family val="2"/>
          </rPr>
          <t>Seleccionar una calificación</t>
        </r>
      </text>
    </comment>
    <comment ref="U35" authorId="0" shapeId="0">
      <text>
        <r>
          <rPr>
            <b/>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sz val="9"/>
            <color indexed="81"/>
            <rFont val="Tahoma"/>
            <family val="2"/>
          </rPr>
          <t>Actividad iniciada y dentro de los términos.</t>
        </r>
      </text>
    </comment>
    <comment ref="O37" authorId="0" shapeId="0">
      <text>
        <r>
          <rPr>
            <sz val="9"/>
            <color indexed="81"/>
            <rFont val="Tahoma"/>
            <family val="2"/>
          </rPr>
          <t>Seleccionar una calificación</t>
        </r>
      </text>
    </comment>
    <comment ref="U37" authorId="0" shapeId="0">
      <text>
        <r>
          <rPr>
            <sz val="9"/>
            <color indexed="81"/>
            <rFont val="Tahoma"/>
            <family val="2"/>
          </rPr>
          <t>Seleccionar una calificación</t>
        </r>
      </text>
    </comment>
    <comment ref="I38" authorId="0" shapeId="0">
      <text>
        <r>
          <rPr>
            <sz val="9"/>
            <color indexed="81"/>
            <rFont val="Tahoma"/>
            <family val="2"/>
          </rPr>
          <t>Actividad iniciada y dentro de los términos.</t>
        </r>
      </text>
    </comment>
    <comment ref="O38" authorId="0" shapeId="0">
      <text>
        <r>
          <rPr>
            <sz val="9"/>
            <color indexed="81"/>
            <rFont val="Tahoma"/>
            <family val="2"/>
          </rPr>
          <t>Seleccionar una calificación</t>
        </r>
      </text>
    </comment>
    <comment ref="U38" authorId="0" shapeId="0">
      <text>
        <r>
          <rPr>
            <sz val="9"/>
            <color indexed="81"/>
            <rFont val="Tahoma"/>
            <family val="2"/>
          </rPr>
          <t>Seleccionar una calificación</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Seleccionar una calificación</t>
        </r>
      </text>
    </comment>
    <comment ref="U39" authorId="0" shapeId="0">
      <text>
        <r>
          <rPr>
            <sz val="9"/>
            <color indexed="81"/>
            <rFont val="Tahoma"/>
            <family val="2"/>
          </rPr>
          <t>Seleccionar una calificación</t>
        </r>
      </text>
    </comment>
    <comment ref="I40" authorId="0" shapeId="0">
      <text>
        <r>
          <rPr>
            <sz val="9"/>
            <color indexed="81"/>
            <rFont val="Tahoma"/>
            <family val="2"/>
          </rPr>
          <t>Seleccionar una calificación</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sz val="9"/>
            <color indexed="81"/>
            <rFont val="Tahoma"/>
            <family val="2"/>
          </rPr>
          <t>Seleccionar una calificación</t>
        </r>
      </text>
    </comment>
    <comment ref="O41" authorId="0" shapeId="0">
      <text>
        <r>
          <rPr>
            <sz val="9"/>
            <color indexed="81"/>
            <rFont val="Tahoma"/>
            <family val="2"/>
          </rPr>
          <t>Seleccionar una calificación</t>
        </r>
      </text>
    </comment>
    <comment ref="U41" authorId="0" shapeId="0">
      <text>
        <r>
          <rPr>
            <sz val="9"/>
            <color indexed="81"/>
            <rFont val="Tahoma"/>
            <family val="2"/>
          </rPr>
          <t>Seleccionar una calificación</t>
        </r>
      </text>
    </comment>
    <comment ref="I42" authorId="0" shapeId="0">
      <text>
        <r>
          <rPr>
            <b/>
            <sz val="9"/>
            <color indexed="81"/>
            <rFont val="Tahoma"/>
            <family val="2"/>
          </rPr>
          <t>Seleccionar una calificación</t>
        </r>
      </text>
    </comment>
    <comment ref="O42" authorId="0" shapeId="0">
      <text>
        <r>
          <rPr>
            <b/>
            <sz val="9"/>
            <color indexed="81"/>
            <rFont val="Tahoma"/>
            <family val="2"/>
          </rPr>
          <t>Seleccionar una calificación</t>
        </r>
      </text>
    </comment>
    <comment ref="U42" authorId="0" shapeId="0">
      <text>
        <r>
          <rPr>
            <b/>
            <sz val="9"/>
            <color indexed="81"/>
            <rFont val="Tahoma"/>
            <family val="2"/>
          </rPr>
          <t>Seleccionar una calificación</t>
        </r>
      </text>
    </comment>
    <comment ref="I43" authorId="0" shapeId="0">
      <text>
        <r>
          <rPr>
            <sz val="9"/>
            <color indexed="81"/>
            <rFont val="Tahoma"/>
            <family val="2"/>
          </rPr>
          <t>Actividad iniciada y dentro de los términos.</t>
        </r>
      </text>
    </comment>
    <comment ref="O43" authorId="0" shapeId="0">
      <text>
        <r>
          <rPr>
            <sz val="9"/>
            <color indexed="81"/>
            <rFont val="Tahoma"/>
            <family val="2"/>
          </rPr>
          <t>Seleccionar una calificación</t>
        </r>
      </text>
    </comment>
    <comment ref="U43" authorId="0" shapeId="0">
      <text>
        <r>
          <rPr>
            <sz val="9"/>
            <color indexed="81"/>
            <rFont val="Tahoma"/>
            <family val="2"/>
          </rPr>
          <t>Seleccionar una calificación</t>
        </r>
      </text>
    </comment>
    <comment ref="I44" authorId="0" shapeId="0">
      <text>
        <r>
          <rPr>
            <sz val="9"/>
            <color indexed="81"/>
            <rFont val="Tahoma"/>
            <family val="2"/>
          </rPr>
          <t>Actividad no realizada y dentro de los términos.</t>
        </r>
      </text>
    </comment>
    <comment ref="O44" authorId="0" shapeId="0">
      <text>
        <r>
          <rPr>
            <sz val="9"/>
            <color indexed="81"/>
            <rFont val="Tahoma"/>
            <family val="2"/>
          </rPr>
          <t>Seleccionar una calificación</t>
        </r>
      </text>
    </comment>
    <comment ref="U44" authorId="0" shapeId="0">
      <text>
        <r>
          <rPr>
            <sz val="9"/>
            <color indexed="81"/>
            <rFont val="Tahoma"/>
            <family val="2"/>
          </rPr>
          <t>Seleccionar una calificación</t>
        </r>
      </text>
    </comment>
    <comment ref="I45" authorId="0" shapeId="0">
      <text>
        <r>
          <rPr>
            <sz val="9"/>
            <color indexed="81"/>
            <rFont val="Tahoma"/>
            <family val="2"/>
          </rPr>
          <t>Actividad no realizada y dentro de los términos.</t>
        </r>
      </text>
    </comment>
    <comment ref="O45" authorId="0" shapeId="0">
      <text>
        <r>
          <rPr>
            <sz val="9"/>
            <color indexed="81"/>
            <rFont val="Tahoma"/>
            <family val="2"/>
          </rPr>
          <t>Seleccionar una calificación</t>
        </r>
      </text>
    </comment>
    <comment ref="U45" authorId="0" shapeId="0">
      <text>
        <r>
          <rPr>
            <sz val="9"/>
            <color indexed="81"/>
            <rFont val="Tahoma"/>
            <family val="2"/>
          </rPr>
          <t>Seleccionar una calificación</t>
        </r>
      </text>
    </comment>
    <comment ref="I46" authorId="0" shapeId="0">
      <text>
        <r>
          <rPr>
            <sz val="9"/>
            <color indexed="81"/>
            <rFont val="Tahoma"/>
            <family val="2"/>
          </rPr>
          <t>Seleccionar una calificación</t>
        </r>
      </text>
    </comment>
    <comment ref="O46" authorId="0" shapeId="0">
      <text>
        <r>
          <rPr>
            <sz val="9"/>
            <color indexed="81"/>
            <rFont val="Tahoma"/>
            <family val="2"/>
          </rPr>
          <t>Seleccionar una calificación</t>
        </r>
      </text>
    </comment>
    <comment ref="U46" authorId="0" shapeId="0">
      <text>
        <r>
          <rPr>
            <sz val="9"/>
            <color indexed="81"/>
            <rFont val="Tahoma"/>
            <family val="2"/>
          </rPr>
          <t>Seleccionar una calificación</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Seleccionar una calificación</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b/>
            <sz val="9"/>
            <color indexed="81"/>
            <rFont val="Tahoma"/>
            <family val="2"/>
          </rPr>
          <t>Actividad iniciada y dentro de los términos.</t>
        </r>
      </text>
    </comment>
    <comment ref="O15" authorId="0" shapeId="0">
      <text>
        <r>
          <rPr>
            <b/>
            <sz val="9"/>
            <color indexed="81"/>
            <rFont val="Tahoma"/>
            <family val="2"/>
          </rPr>
          <t>Seleccionar una calificación</t>
        </r>
      </text>
    </comment>
    <comment ref="U15" authorId="0" shapeId="0">
      <text>
        <r>
          <rPr>
            <b/>
            <sz val="9"/>
            <color indexed="81"/>
            <rFont val="Tahoma"/>
            <family val="2"/>
          </rPr>
          <t>Seleccionar una calificación</t>
        </r>
      </text>
    </comment>
    <comment ref="I16" authorId="0" shapeId="0">
      <text>
        <r>
          <rPr>
            <sz val="9"/>
            <color indexed="81"/>
            <rFont val="Tahoma"/>
            <family val="2"/>
          </rPr>
          <t>Actividad iniciada y dentro de los términos.</t>
        </r>
      </text>
    </comment>
    <comment ref="O16" authorId="0" shapeId="0">
      <text>
        <r>
          <rPr>
            <sz val="9"/>
            <color indexed="81"/>
            <rFont val="Tahoma"/>
            <family val="2"/>
          </rPr>
          <t>Seleccionar una calificación</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Actividad no realizada ni parcial, ni totalmente en el plazo indicado.</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sz val="9"/>
            <color indexed="81"/>
            <rFont val="Tahoma"/>
            <family val="2"/>
          </rPr>
          <t>Seleccionar una calificación</t>
        </r>
      </text>
    </comment>
    <comment ref="O21" authorId="0" shapeId="0">
      <text>
        <r>
          <rPr>
            <sz val="9"/>
            <color indexed="81"/>
            <rFont val="Tahoma"/>
            <family val="2"/>
          </rPr>
          <t>Seleccionar una calificación</t>
        </r>
      </text>
    </comment>
    <comment ref="U21" authorId="0" shapeId="0">
      <text>
        <r>
          <rPr>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Seleccionar una calificación</t>
        </r>
      </text>
    </comment>
    <comment ref="U25" authorId="0" shapeId="0">
      <text>
        <r>
          <rPr>
            <sz val="9"/>
            <color indexed="81"/>
            <rFont val="Tahoma"/>
            <family val="2"/>
          </rPr>
          <t>Seleccionar una calificación</t>
        </r>
      </text>
    </comment>
    <comment ref="I26" authorId="0" shapeId="0">
      <text>
        <r>
          <rPr>
            <b/>
            <sz val="9"/>
            <color indexed="81"/>
            <rFont val="Tahoma"/>
            <family val="2"/>
          </rPr>
          <t>Actividad iniciada y dentro de los términos.</t>
        </r>
      </text>
    </comment>
    <comment ref="O26" authorId="0" shapeId="0">
      <text>
        <r>
          <rPr>
            <b/>
            <sz val="9"/>
            <color indexed="81"/>
            <rFont val="Tahoma"/>
            <family val="2"/>
          </rPr>
          <t>Seleccionar una calificación</t>
        </r>
      </text>
    </comment>
    <comment ref="U26" authorId="0" shapeId="0">
      <text>
        <r>
          <rPr>
            <b/>
            <sz val="9"/>
            <color indexed="81"/>
            <rFont val="Tahoma"/>
            <family val="2"/>
          </rPr>
          <t>Seleccionar una calificación</t>
        </r>
      </text>
    </comment>
    <comment ref="I27" authorId="0" shapeId="0">
      <text>
        <r>
          <rPr>
            <sz val="9"/>
            <color indexed="81"/>
            <rFont val="Tahoma"/>
            <family val="2"/>
          </rPr>
          <t>Actividad iniciada y dentro de los términos.</t>
        </r>
      </text>
    </comment>
    <comment ref="O27" authorId="0" shapeId="0">
      <text>
        <r>
          <rPr>
            <sz val="9"/>
            <color indexed="81"/>
            <rFont val="Tahoma"/>
            <family val="2"/>
          </rPr>
          <t>Seleccionar una calificación</t>
        </r>
      </text>
    </comment>
    <comment ref="U27" authorId="0" shapeId="0">
      <text>
        <r>
          <rPr>
            <sz val="9"/>
            <color indexed="81"/>
            <rFont val="Tahoma"/>
            <family val="2"/>
          </rPr>
          <t>Seleccionar una calificación</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sz val="9"/>
            <color indexed="81"/>
            <rFont val="Tahoma"/>
            <family val="2"/>
          </rPr>
          <t>Seleccionar una calificación</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Seleccionar una calificación</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b/>
            <sz val="9"/>
            <color indexed="81"/>
            <rFont val="Tahoma"/>
            <family val="2"/>
          </rPr>
          <t>Seleccionar una calificación</t>
        </r>
      </text>
    </comment>
    <comment ref="O31" authorId="0" shapeId="0">
      <text>
        <r>
          <rPr>
            <b/>
            <sz val="9"/>
            <color indexed="81"/>
            <rFont val="Tahoma"/>
            <family val="2"/>
          </rPr>
          <t>Seleccionar una calificación</t>
        </r>
      </text>
    </comment>
    <comment ref="U31" authorId="0" shapeId="0">
      <text>
        <r>
          <rPr>
            <b/>
            <sz val="9"/>
            <color indexed="81"/>
            <rFont val="Tahoma"/>
            <family val="2"/>
          </rPr>
          <t>Seleccionar una calificación</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Seleccionar una calificación</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Seleccionar una calificación</t>
        </r>
      </text>
    </comment>
    <comment ref="U33" authorId="0" shapeId="0">
      <text>
        <r>
          <rPr>
            <sz val="9"/>
            <color indexed="81"/>
            <rFont val="Tahoma"/>
            <family val="2"/>
          </rPr>
          <t>Seleccionar una calificación</t>
        </r>
      </text>
    </comment>
    <comment ref="I34" authorId="0" shapeId="0">
      <text>
        <r>
          <rPr>
            <sz val="9"/>
            <color indexed="81"/>
            <rFont val="Tahoma"/>
            <family val="2"/>
          </rPr>
          <t>Actividad iniciada y dentro de los términos.</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sz val="9"/>
            <color indexed="81"/>
            <rFont val="Tahoma"/>
            <family val="2"/>
          </rPr>
          <t>Actividad iniciada y dentro de los términos.</t>
        </r>
      </text>
    </comment>
    <comment ref="O35" authorId="0" shapeId="0">
      <text>
        <r>
          <rPr>
            <sz val="9"/>
            <color indexed="81"/>
            <rFont val="Tahoma"/>
            <family val="2"/>
          </rPr>
          <t>Seleccionar una calificación</t>
        </r>
      </text>
    </comment>
    <comment ref="U35" authorId="0" shapeId="0">
      <text>
        <r>
          <rPr>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Seleccionar una calificación</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sz val="9"/>
            <color indexed="81"/>
            <rFont val="Tahoma"/>
            <family val="2"/>
          </rPr>
          <t>Actividad iniciada y dentro de los términos.</t>
        </r>
      </text>
    </comment>
    <comment ref="O15" authorId="0" shapeId="0">
      <text>
        <r>
          <rPr>
            <sz val="9"/>
            <color indexed="81"/>
            <rFont val="Tahoma"/>
            <family val="2"/>
          </rPr>
          <t>Seleccionar una calificación</t>
        </r>
      </text>
    </comment>
    <comment ref="U15" authorId="0" shapeId="0">
      <text>
        <r>
          <rPr>
            <sz val="9"/>
            <color indexed="81"/>
            <rFont val="Tahoma"/>
            <family val="2"/>
          </rPr>
          <t>Seleccionar una calificación</t>
        </r>
      </text>
    </comment>
    <comment ref="I16" authorId="0" shapeId="0">
      <text>
        <r>
          <rPr>
            <sz val="9"/>
            <color indexed="81"/>
            <rFont val="Tahoma"/>
            <family val="2"/>
          </rPr>
          <t>Actividad iniciada y dentro de los términos.</t>
        </r>
      </text>
    </comment>
    <comment ref="O16" authorId="0" shapeId="0">
      <text>
        <r>
          <rPr>
            <sz val="9"/>
            <color indexed="81"/>
            <rFont val="Tahoma"/>
            <family val="2"/>
          </rPr>
          <t>Seleccionar una calificación</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Actividad realizada totalmente y en el plazo indicado.</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Actividad iniciada y dentro de los términos.</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sz val="9"/>
            <color indexed="81"/>
            <rFont val="Tahoma"/>
            <family val="2"/>
          </rPr>
          <t>Actividad iniciada y dentro de los términos.</t>
        </r>
      </text>
    </comment>
    <comment ref="O21" authorId="0" shapeId="0">
      <text>
        <r>
          <rPr>
            <sz val="9"/>
            <color indexed="81"/>
            <rFont val="Tahoma"/>
            <family val="2"/>
          </rPr>
          <t>Seleccionar una calificación</t>
        </r>
      </text>
    </comment>
    <comment ref="U21" authorId="0" shapeId="0">
      <text>
        <r>
          <rPr>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Seleccionar una calificación</t>
        </r>
      </text>
    </comment>
    <comment ref="U25" authorId="0" shapeId="0">
      <text>
        <r>
          <rPr>
            <sz val="9"/>
            <color indexed="81"/>
            <rFont val="Tahoma"/>
            <family val="2"/>
          </rPr>
          <t>Seleccionar una calificación</t>
        </r>
      </text>
    </comment>
    <comment ref="I26" authorId="0" shapeId="0">
      <text>
        <r>
          <rPr>
            <sz val="9"/>
            <color indexed="81"/>
            <rFont val="Tahoma"/>
            <family val="2"/>
          </rPr>
          <t>Actividad realizada totalmente pero no en el plazo indicado.</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b/>
            <sz val="9"/>
            <color indexed="81"/>
            <rFont val="Tahoma"/>
            <family val="2"/>
          </rPr>
          <t>Actividad realizada totalmente pero no en el plazo indicado.</t>
        </r>
      </text>
    </comment>
    <comment ref="O27" authorId="0" shapeId="0">
      <text>
        <r>
          <rPr>
            <b/>
            <sz val="9"/>
            <color indexed="81"/>
            <rFont val="Tahoma"/>
            <family val="2"/>
          </rPr>
          <t>Seleccionar una calificación</t>
        </r>
      </text>
    </comment>
    <comment ref="U27" authorId="0" shapeId="0">
      <text>
        <r>
          <rPr>
            <b/>
            <sz val="9"/>
            <color indexed="81"/>
            <rFont val="Tahoma"/>
            <family val="2"/>
          </rPr>
          <t>Seleccionar una calificación</t>
        </r>
      </text>
    </comment>
    <comment ref="I28" authorId="0" shapeId="0">
      <text>
        <r>
          <rPr>
            <sz val="9"/>
            <color indexed="81"/>
            <rFont val="Tahoma"/>
            <family val="2"/>
          </rPr>
          <t>Actividad realizada totalmente pero no en el plazo indicado.</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sz val="9"/>
            <color indexed="81"/>
            <rFont val="Tahoma"/>
            <family val="2"/>
          </rPr>
          <t>Actividad realizada totalmente pero no en el plazo indicado.</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Actividad realizada totalmente pero no en el plazo indicado.</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sz val="9"/>
            <color indexed="81"/>
            <rFont val="Tahoma"/>
            <family val="2"/>
          </rPr>
          <t>Actividad iniciada y dentro de los términos.</t>
        </r>
      </text>
    </comment>
    <comment ref="O31" authorId="0" shapeId="0">
      <text>
        <r>
          <rPr>
            <sz val="9"/>
            <color indexed="81"/>
            <rFont val="Tahoma"/>
            <family val="2"/>
          </rPr>
          <t>Seleccionar una calificación</t>
        </r>
      </text>
    </comment>
    <comment ref="U31" authorId="0" shapeId="0">
      <text>
        <r>
          <rPr>
            <sz val="9"/>
            <color indexed="81"/>
            <rFont val="Tahoma"/>
            <family val="2"/>
          </rPr>
          <t>Seleccionar una calificación</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Seleccionar una calificación</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Seleccionar una calificación</t>
        </r>
      </text>
    </comment>
    <comment ref="U33" authorId="0" shapeId="0">
      <text>
        <r>
          <rPr>
            <sz val="9"/>
            <color indexed="81"/>
            <rFont val="Tahoma"/>
            <family val="2"/>
          </rPr>
          <t>Seleccionar una calificación</t>
        </r>
      </text>
    </comment>
    <comment ref="I34" authorId="0" shapeId="0">
      <text>
        <r>
          <rPr>
            <b/>
            <sz val="9"/>
            <color indexed="81"/>
            <rFont val="Tahoma"/>
            <family val="2"/>
          </rPr>
          <t>Actividad iniciada y dentro de los términos.</t>
        </r>
      </text>
    </comment>
    <comment ref="O34" authorId="0" shapeId="0">
      <text>
        <r>
          <rPr>
            <b/>
            <sz val="9"/>
            <color indexed="81"/>
            <rFont val="Tahoma"/>
            <family val="2"/>
          </rPr>
          <t>Seleccionar una calificación</t>
        </r>
      </text>
    </comment>
    <comment ref="U34" authorId="0" shapeId="0">
      <text>
        <r>
          <rPr>
            <b/>
            <sz val="9"/>
            <color indexed="81"/>
            <rFont val="Tahoma"/>
            <family val="2"/>
          </rPr>
          <t>Seleccionar una calificación</t>
        </r>
      </text>
    </comment>
    <comment ref="I35" authorId="0" shapeId="0">
      <text>
        <r>
          <rPr>
            <sz val="9"/>
            <color indexed="81"/>
            <rFont val="Tahoma"/>
            <family val="2"/>
          </rPr>
          <t>Actividad iniciada y dentro de los términos.</t>
        </r>
      </text>
    </comment>
    <comment ref="O35" authorId="0" shapeId="0">
      <text>
        <r>
          <rPr>
            <sz val="9"/>
            <color indexed="81"/>
            <rFont val="Tahoma"/>
            <family val="2"/>
          </rPr>
          <t>Seleccionar una calificación</t>
        </r>
      </text>
    </comment>
    <comment ref="U35" authorId="0" shapeId="0">
      <text>
        <r>
          <rPr>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sz val="9"/>
            <color indexed="81"/>
            <rFont val="Tahoma"/>
            <family val="2"/>
          </rPr>
          <t>Seleccionar una calificación</t>
        </r>
      </text>
    </comment>
    <comment ref="O37" authorId="0" shapeId="0">
      <text>
        <r>
          <rPr>
            <sz val="9"/>
            <color indexed="81"/>
            <rFont val="Tahoma"/>
            <family val="2"/>
          </rPr>
          <t>Seleccionar una calificación</t>
        </r>
      </text>
    </comment>
    <comment ref="U37" authorId="0" shapeId="0">
      <text>
        <r>
          <rPr>
            <sz val="9"/>
            <color indexed="81"/>
            <rFont val="Tahoma"/>
            <family val="2"/>
          </rPr>
          <t>Seleccionar una calificación</t>
        </r>
      </text>
    </comment>
    <comment ref="I38" authorId="0" shapeId="0">
      <text>
        <r>
          <rPr>
            <b/>
            <sz val="9"/>
            <color indexed="81"/>
            <rFont val="Tahoma"/>
            <family val="2"/>
          </rPr>
          <t>Seleccionar una calificación</t>
        </r>
      </text>
    </comment>
    <comment ref="O38" authorId="0" shapeId="0">
      <text>
        <r>
          <rPr>
            <b/>
            <sz val="9"/>
            <color indexed="81"/>
            <rFont val="Tahoma"/>
            <family val="2"/>
          </rPr>
          <t>Seleccionar una calificación</t>
        </r>
      </text>
    </comment>
    <comment ref="U38" authorId="0" shapeId="0">
      <text>
        <r>
          <rPr>
            <b/>
            <sz val="9"/>
            <color indexed="81"/>
            <rFont val="Tahoma"/>
            <family val="2"/>
          </rPr>
          <t>Seleccionar una calificación</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Seleccionar una calificación</t>
        </r>
      </text>
    </comment>
    <comment ref="U39" authorId="0" shapeId="0">
      <text>
        <r>
          <rPr>
            <sz val="9"/>
            <color indexed="81"/>
            <rFont val="Tahoma"/>
            <family val="2"/>
          </rPr>
          <t>Seleccionar una calificación</t>
        </r>
      </text>
    </comment>
    <comment ref="I40" authorId="0" shapeId="0">
      <text>
        <r>
          <rPr>
            <sz val="9"/>
            <color indexed="81"/>
            <rFont val="Tahoma"/>
            <family val="2"/>
          </rPr>
          <t>Actividad iniciada y dentro de los términos.</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sz val="9"/>
            <color indexed="81"/>
            <rFont val="Tahoma"/>
            <family val="2"/>
          </rPr>
          <t>Actividad iniciada y dentro de los términos.</t>
        </r>
      </text>
    </comment>
    <comment ref="O41" authorId="0" shapeId="0">
      <text>
        <r>
          <rPr>
            <sz val="9"/>
            <color indexed="81"/>
            <rFont val="Tahoma"/>
            <family val="2"/>
          </rPr>
          <t>Seleccionar una calificación</t>
        </r>
      </text>
    </comment>
    <comment ref="U41" authorId="0" shapeId="0">
      <text>
        <r>
          <rPr>
            <sz val="9"/>
            <color indexed="81"/>
            <rFont val="Tahoma"/>
            <family val="2"/>
          </rPr>
          <t>Seleccionar una calificación</t>
        </r>
      </text>
    </comment>
    <comment ref="I42" authorId="0" shapeId="0">
      <text>
        <r>
          <rPr>
            <b/>
            <sz val="9"/>
            <color indexed="81"/>
            <rFont val="Tahoma"/>
            <family val="2"/>
          </rPr>
          <t>Actividad iniciada y dentro de los términos.</t>
        </r>
      </text>
    </comment>
    <comment ref="O42" authorId="0" shapeId="0">
      <text>
        <r>
          <rPr>
            <b/>
            <sz val="9"/>
            <color indexed="81"/>
            <rFont val="Tahoma"/>
            <family val="2"/>
          </rPr>
          <t>Seleccionar una calificación</t>
        </r>
      </text>
    </comment>
    <comment ref="U42" authorId="0" shapeId="0">
      <text>
        <r>
          <rPr>
            <b/>
            <sz val="9"/>
            <color indexed="81"/>
            <rFont val="Tahoma"/>
            <family val="2"/>
          </rPr>
          <t>Seleccionar una calificación</t>
        </r>
      </text>
    </comment>
    <comment ref="I43" authorId="0" shapeId="0">
      <text>
        <r>
          <rPr>
            <sz val="9"/>
            <color indexed="81"/>
            <rFont val="Tahoma"/>
            <family val="2"/>
          </rPr>
          <t>Actividad iniciada y dentro de los términos.</t>
        </r>
      </text>
    </comment>
    <comment ref="O43" authorId="0" shapeId="0">
      <text>
        <r>
          <rPr>
            <sz val="9"/>
            <color indexed="81"/>
            <rFont val="Tahoma"/>
            <family val="2"/>
          </rPr>
          <t>Seleccionar una calificación</t>
        </r>
      </text>
    </comment>
    <comment ref="U43" authorId="0" shapeId="0">
      <text>
        <r>
          <rPr>
            <sz val="9"/>
            <color indexed="81"/>
            <rFont val="Tahoma"/>
            <family val="2"/>
          </rPr>
          <t>Seleccionar una calificación</t>
        </r>
      </text>
    </comment>
    <comment ref="I44" authorId="0" shapeId="0">
      <text>
        <r>
          <rPr>
            <sz val="9"/>
            <color indexed="81"/>
            <rFont val="Tahoma"/>
            <family val="2"/>
          </rPr>
          <t>Actividad iniciada y dentro de los términos.</t>
        </r>
      </text>
    </comment>
    <comment ref="O44" authorId="0" shapeId="0">
      <text>
        <r>
          <rPr>
            <sz val="9"/>
            <color indexed="81"/>
            <rFont val="Tahoma"/>
            <family val="2"/>
          </rPr>
          <t>Seleccionar una calificación</t>
        </r>
      </text>
    </comment>
    <comment ref="U44" authorId="0" shapeId="0">
      <text>
        <r>
          <rPr>
            <sz val="9"/>
            <color indexed="81"/>
            <rFont val="Tahoma"/>
            <family val="2"/>
          </rPr>
          <t>Seleccionar una calificación</t>
        </r>
      </text>
    </comment>
    <comment ref="I45" authorId="0" shapeId="0">
      <text>
        <r>
          <rPr>
            <sz val="9"/>
            <color indexed="81"/>
            <rFont val="Tahoma"/>
            <family val="2"/>
          </rPr>
          <t>Actividad iniciada y dentro de los términos.</t>
        </r>
      </text>
    </comment>
    <comment ref="O45" authorId="0" shapeId="0">
      <text>
        <r>
          <rPr>
            <sz val="9"/>
            <color indexed="81"/>
            <rFont val="Tahoma"/>
            <family val="2"/>
          </rPr>
          <t>Actividad iniciada y dentro de los términos.</t>
        </r>
      </text>
    </comment>
    <comment ref="U45" authorId="0" shapeId="0">
      <text>
        <r>
          <rPr>
            <sz val="9"/>
            <color indexed="81"/>
            <rFont val="Tahoma"/>
            <family val="2"/>
          </rPr>
          <t>Seleccionar una calificación</t>
        </r>
      </text>
    </comment>
  </commentList>
</comments>
</file>

<file path=xl/comments6.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Seleccionar una calificación</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sz val="9"/>
            <color indexed="81"/>
            <rFont val="Tahoma"/>
            <family val="2"/>
          </rPr>
          <t xml:space="preserve">Seleccionar una calificación
</t>
        </r>
      </text>
    </comment>
    <comment ref="O15" authorId="0" shapeId="0">
      <text>
        <r>
          <rPr>
            <sz val="9"/>
            <color indexed="81"/>
            <rFont val="Tahoma"/>
            <family val="2"/>
          </rPr>
          <t>Seleccionar una calificación</t>
        </r>
      </text>
    </comment>
    <comment ref="U15" authorId="0" shapeId="0">
      <text>
        <r>
          <rPr>
            <sz val="9"/>
            <color indexed="81"/>
            <rFont val="Tahoma"/>
            <family val="2"/>
          </rPr>
          <t>Seleccionar una calificación</t>
        </r>
      </text>
    </comment>
    <comment ref="I16" authorId="0" shapeId="0">
      <text>
        <r>
          <rPr>
            <b/>
            <sz val="9"/>
            <color indexed="81"/>
            <rFont val="Tahoma"/>
            <family val="2"/>
          </rPr>
          <t>Seleccionar una calificación</t>
        </r>
      </text>
    </comment>
    <comment ref="O16" authorId="0" shapeId="0">
      <text>
        <r>
          <rPr>
            <b/>
            <sz val="9"/>
            <color indexed="81"/>
            <rFont val="Tahoma"/>
            <family val="2"/>
          </rPr>
          <t>Seleccionar una calificación</t>
        </r>
      </text>
    </comment>
    <comment ref="U16" authorId="0" shapeId="0">
      <text>
        <r>
          <rPr>
            <b/>
            <sz val="9"/>
            <color indexed="81"/>
            <rFont val="Tahoma"/>
            <family val="2"/>
          </rPr>
          <t>Seleccionar una calificación</t>
        </r>
      </text>
    </comment>
    <comment ref="I17" authorId="0" shapeId="0">
      <text>
        <r>
          <rPr>
            <sz val="9"/>
            <color indexed="81"/>
            <rFont val="Tahoma"/>
            <family val="2"/>
          </rPr>
          <t xml:space="preserve">Seleccionar una calificación
</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List>
</comments>
</file>

<file path=xl/comments7.xml><?xml version="1.0" encoding="utf-8"?>
<comments xmlns="http://schemas.openxmlformats.org/spreadsheetml/2006/main">
  <authors>
    <author>Rosa Valentina Aceros Garcia</author>
    <author>Andres Fernando Muñoz Salazar</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I13" authorId="1" shapeId="0">
      <text>
        <r>
          <rPr>
            <sz val="9"/>
            <color indexed="81"/>
            <rFont val="Tahoma"/>
            <family val="2"/>
          </rPr>
          <t>Actividad iniciada y dentro de los términos.</t>
        </r>
      </text>
    </comment>
    <comment ref="O13" authorId="1" shapeId="0">
      <text>
        <r>
          <rPr>
            <sz val="9"/>
            <color indexed="81"/>
            <rFont val="Tahoma"/>
            <family val="2"/>
          </rPr>
          <t>Seleccionar una calificación</t>
        </r>
      </text>
    </comment>
    <comment ref="U13" authorId="1" shapeId="0">
      <text>
        <r>
          <rPr>
            <sz val="9"/>
            <color indexed="81"/>
            <rFont val="Tahoma"/>
            <family val="2"/>
          </rPr>
          <t>Seleccionar una calificación</t>
        </r>
      </text>
    </comment>
    <comment ref="I14" authorId="1" shapeId="0">
      <text>
        <r>
          <rPr>
            <sz val="9"/>
            <color indexed="81"/>
            <rFont val="Tahoma"/>
            <family val="2"/>
          </rPr>
          <t>Actividad iniciada y dentro de los términos.</t>
        </r>
      </text>
    </comment>
    <comment ref="O14" authorId="1" shapeId="0">
      <text>
        <r>
          <rPr>
            <sz val="9"/>
            <color indexed="81"/>
            <rFont val="Tahoma"/>
            <family val="2"/>
          </rPr>
          <t>Seleccionar una calificación</t>
        </r>
      </text>
    </comment>
    <comment ref="U14" authorId="1" shapeId="0">
      <text>
        <r>
          <rPr>
            <sz val="9"/>
            <color indexed="81"/>
            <rFont val="Tahoma"/>
            <family val="2"/>
          </rPr>
          <t>Seleccionar una calificación</t>
        </r>
      </text>
    </comment>
    <comment ref="I15" authorId="1" shapeId="0">
      <text>
        <r>
          <rPr>
            <sz val="9"/>
            <color indexed="81"/>
            <rFont val="Tahoma"/>
            <family val="2"/>
          </rPr>
          <t>Actividad realizada totalmente y en el plazo indicado.</t>
        </r>
      </text>
    </comment>
    <comment ref="O15" authorId="1" shapeId="0">
      <text>
        <r>
          <rPr>
            <sz val="9"/>
            <color indexed="81"/>
            <rFont val="Tahoma"/>
            <family val="2"/>
          </rPr>
          <t>Seleccionar una calificación</t>
        </r>
      </text>
    </comment>
    <comment ref="U15" authorId="1" shapeId="0">
      <text>
        <r>
          <rPr>
            <sz val="9"/>
            <color indexed="81"/>
            <rFont val="Tahoma"/>
            <family val="2"/>
          </rPr>
          <t>Seleccionar una calificación</t>
        </r>
      </text>
    </comment>
    <comment ref="I16" authorId="1" shapeId="0">
      <text>
        <r>
          <rPr>
            <sz val="9"/>
            <color indexed="81"/>
            <rFont val="Tahoma"/>
            <family val="2"/>
          </rPr>
          <t>Actividad realizada totalmente y en el plazo indicado.</t>
        </r>
      </text>
    </comment>
    <comment ref="O16" authorId="1" shapeId="0">
      <text>
        <r>
          <rPr>
            <sz val="9"/>
            <color indexed="81"/>
            <rFont val="Tahoma"/>
            <family val="2"/>
          </rPr>
          <t>Seleccionar una calificación</t>
        </r>
      </text>
    </comment>
    <comment ref="U16" authorId="1" shapeId="0">
      <text>
        <r>
          <rPr>
            <sz val="9"/>
            <color indexed="81"/>
            <rFont val="Tahoma"/>
            <family val="2"/>
          </rPr>
          <t>Seleccionar una calificación</t>
        </r>
      </text>
    </comment>
    <comment ref="I17" authorId="1" shapeId="0">
      <text>
        <r>
          <rPr>
            <sz val="9"/>
            <color indexed="81"/>
            <rFont val="Tahoma"/>
            <family val="2"/>
          </rPr>
          <t>Actividad realizada totalmente y en el plazo indicado.</t>
        </r>
      </text>
    </comment>
    <comment ref="O17" authorId="1" shapeId="0">
      <text>
        <r>
          <rPr>
            <sz val="9"/>
            <color indexed="81"/>
            <rFont val="Tahoma"/>
            <family val="2"/>
          </rPr>
          <t>Seleccionar una calificación</t>
        </r>
      </text>
    </comment>
    <comment ref="U17" authorId="1" shapeId="0">
      <text>
        <r>
          <rPr>
            <sz val="9"/>
            <color indexed="81"/>
            <rFont val="Tahoma"/>
            <family val="2"/>
          </rPr>
          <t>Seleccionar una calificación</t>
        </r>
      </text>
    </comment>
    <comment ref="I18" authorId="1" shapeId="0">
      <text>
        <r>
          <rPr>
            <sz val="9"/>
            <color indexed="81"/>
            <rFont val="Tahoma"/>
            <family val="2"/>
          </rPr>
          <t>Actividad realizada totalmente y en el plazo indicado.</t>
        </r>
      </text>
    </comment>
    <comment ref="O18" authorId="1" shapeId="0">
      <text>
        <r>
          <rPr>
            <sz val="9"/>
            <color indexed="81"/>
            <rFont val="Tahoma"/>
            <family val="2"/>
          </rPr>
          <t>Seleccionar una calificación</t>
        </r>
      </text>
    </comment>
    <comment ref="U18" authorId="1" shapeId="0">
      <text>
        <r>
          <rPr>
            <sz val="9"/>
            <color indexed="81"/>
            <rFont val="Tahoma"/>
            <family val="2"/>
          </rPr>
          <t>Seleccionar una calificación</t>
        </r>
      </text>
    </comment>
    <comment ref="I19" authorId="1" shapeId="0">
      <text>
        <r>
          <rPr>
            <sz val="9"/>
            <color indexed="81"/>
            <rFont val="Tahoma"/>
            <family val="2"/>
          </rPr>
          <t>Actividad realizada totalmente y en el plazo indicado.</t>
        </r>
      </text>
    </comment>
    <comment ref="O19" authorId="1" shapeId="0">
      <text>
        <r>
          <rPr>
            <sz val="9"/>
            <color indexed="81"/>
            <rFont val="Tahoma"/>
            <family val="2"/>
          </rPr>
          <t>Seleccionar una calificación</t>
        </r>
      </text>
    </comment>
    <comment ref="U19" authorId="1" shapeId="0">
      <text>
        <r>
          <rPr>
            <sz val="9"/>
            <color indexed="81"/>
            <rFont val="Tahoma"/>
            <family val="2"/>
          </rPr>
          <t>Seleccionar una calificación</t>
        </r>
      </text>
    </comment>
    <comment ref="I20" authorId="1" shapeId="0">
      <text>
        <r>
          <rPr>
            <sz val="9"/>
            <color indexed="81"/>
            <rFont val="Tahoma"/>
            <family val="2"/>
          </rPr>
          <t>Actividad realizada totalmente y en el plazo indicado.</t>
        </r>
      </text>
    </comment>
    <comment ref="O20" authorId="1" shapeId="0">
      <text>
        <r>
          <rPr>
            <sz val="9"/>
            <color indexed="81"/>
            <rFont val="Tahoma"/>
            <family val="2"/>
          </rPr>
          <t>Seleccionar una calificación</t>
        </r>
      </text>
    </comment>
    <comment ref="U20" authorId="1" shapeId="0">
      <text>
        <r>
          <rPr>
            <sz val="9"/>
            <color indexed="81"/>
            <rFont val="Tahoma"/>
            <family val="2"/>
          </rPr>
          <t>Seleccionar una calificación</t>
        </r>
      </text>
    </comment>
    <comment ref="I21" authorId="1" shapeId="0">
      <text>
        <r>
          <rPr>
            <sz val="9"/>
            <color indexed="81"/>
            <rFont val="Tahoma"/>
            <family val="2"/>
          </rPr>
          <t>Actividad realizada totalmente y en el plazo indicado.</t>
        </r>
      </text>
    </comment>
    <comment ref="O21" authorId="1" shapeId="0">
      <text>
        <r>
          <rPr>
            <sz val="9"/>
            <color indexed="81"/>
            <rFont val="Tahoma"/>
            <family val="2"/>
          </rPr>
          <t>Seleccionar una calificación</t>
        </r>
      </text>
    </comment>
    <comment ref="U21" authorId="1" shapeId="0">
      <text>
        <r>
          <rPr>
            <sz val="9"/>
            <color indexed="81"/>
            <rFont val="Tahoma"/>
            <family val="2"/>
          </rPr>
          <t>Seleccionar una calificación</t>
        </r>
      </text>
    </comment>
    <comment ref="I22" authorId="1" shapeId="0">
      <text>
        <r>
          <rPr>
            <sz val="9"/>
            <color indexed="81"/>
            <rFont val="Tahoma"/>
            <family val="2"/>
          </rPr>
          <t>Actividad realizada totalmente y en el plazo indicado.</t>
        </r>
      </text>
    </comment>
    <comment ref="O22" authorId="1" shapeId="0">
      <text>
        <r>
          <rPr>
            <sz val="9"/>
            <color indexed="81"/>
            <rFont val="Tahoma"/>
            <family val="2"/>
          </rPr>
          <t>Seleccionar una calificación</t>
        </r>
      </text>
    </comment>
    <comment ref="U22" authorId="1" shapeId="0">
      <text>
        <r>
          <rPr>
            <sz val="9"/>
            <color indexed="81"/>
            <rFont val="Tahoma"/>
            <family val="2"/>
          </rPr>
          <t>Seleccionar una calificación</t>
        </r>
      </text>
    </comment>
    <comment ref="I23" authorId="1" shapeId="0">
      <text>
        <r>
          <rPr>
            <sz val="9"/>
            <color indexed="81"/>
            <rFont val="Tahoma"/>
            <family val="2"/>
          </rPr>
          <t>Actividad iniciada y dentro de los términos.</t>
        </r>
      </text>
    </comment>
    <comment ref="O23" authorId="1" shapeId="0">
      <text>
        <r>
          <rPr>
            <sz val="9"/>
            <color indexed="81"/>
            <rFont val="Tahoma"/>
            <family val="2"/>
          </rPr>
          <t>Seleccionar una calificación</t>
        </r>
      </text>
    </comment>
    <comment ref="U23" authorId="1" shapeId="0">
      <text>
        <r>
          <rPr>
            <sz val="9"/>
            <color indexed="81"/>
            <rFont val="Tahoma"/>
            <family val="2"/>
          </rPr>
          <t>Seleccionar una calificación</t>
        </r>
      </text>
    </comment>
    <comment ref="I24" authorId="1" shapeId="0">
      <text>
        <r>
          <rPr>
            <sz val="9"/>
            <color indexed="81"/>
            <rFont val="Tahoma"/>
            <family val="2"/>
          </rPr>
          <t>Seleccionar una calificación</t>
        </r>
      </text>
    </comment>
    <comment ref="O24" authorId="1" shapeId="0">
      <text>
        <r>
          <rPr>
            <sz val="9"/>
            <color indexed="81"/>
            <rFont val="Tahoma"/>
            <family val="2"/>
          </rPr>
          <t>Seleccionar una calificación</t>
        </r>
      </text>
    </comment>
    <comment ref="U24" authorId="1" shapeId="0">
      <text>
        <r>
          <rPr>
            <sz val="9"/>
            <color indexed="81"/>
            <rFont val="Tahoma"/>
            <family val="2"/>
          </rPr>
          <t>Seleccionar una calificación</t>
        </r>
      </text>
    </comment>
    <comment ref="I25" authorId="1" shapeId="0">
      <text>
        <r>
          <rPr>
            <sz val="9"/>
            <color indexed="81"/>
            <rFont val="Tahoma"/>
            <family val="2"/>
          </rPr>
          <t>Seleccionar una calificación</t>
        </r>
      </text>
    </comment>
    <comment ref="O25" authorId="1" shapeId="0">
      <text>
        <r>
          <rPr>
            <sz val="9"/>
            <color indexed="81"/>
            <rFont val="Tahoma"/>
            <family val="2"/>
          </rPr>
          <t>Seleccionar una calificación</t>
        </r>
      </text>
    </comment>
    <comment ref="U25" authorId="1" shapeId="0">
      <text>
        <r>
          <rPr>
            <sz val="9"/>
            <color indexed="81"/>
            <rFont val="Tahoma"/>
            <family val="2"/>
          </rPr>
          <t>Seleccionar una calificación</t>
        </r>
      </text>
    </comment>
    <comment ref="I26" authorId="1" shapeId="0">
      <text>
        <r>
          <rPr>
            <sz val="9"/>
            <color indexed="81"/>
            <rFont val="Tahoma"/>
            <family val="2"/>
          </rPr>
          <t>Actividad iniciada y dentro de los términos.</t>
        </r>
      </text>
    </comment>
    <comment ref="O26" authorId="1" shapeId="0">
      <text>
        <r>
          <rPr>
            <sz val="9"/>
            <color indexed="81"/>
            <rFont val="Tahoma"/>
            <family val="2"/>
          </rPr>
          <t>Seleccionar una calificación</t>
        </r>
      </text>
    </comment>
    <comment ref="U26" authorId="1" shapeId="0">
      <text>
        <r>
          <rPr>
            <sz val="9"/>
            <color indexed="81"/>
            <rFont val="Tahoma"/>
            <family val="2"/>
          </rPr>
          <t>Seleccionar una calificación</t>
        </r>
      </text>
    </comment>
    <comment ref="I27" authorId="1" shapeId="0">
      <text>
        <r>
          <rPr>
            <sz val="9"/>
            <color indexed="81"/>
            <rFont val="Tahoma"/>
            <family val="2"/>
          </rPr>
          <t>Actividad iniciada y dentro de los términos.</t>
        </r>
      </text>
    </comment>
    <comment ref="O27" authorId="1" shapeId="0">
      <text>
        <r>
          <rPr>
            <sz val="9"/>
            <color indexed="81"/>
            <rFont val="Tahoma"/>
            <family val="2"/>
          </rPr>
          <t>Seleccionar una calificación</t>
        </r>
      </text>
    </comment>
    <comment ref="U27" authorId="1" shapeId="0">
      <text>
        <r>
          <rPr>
            <sz val="9"/>
            <color indexed="81"/>
            <rFont val="Tahoma"/>
            <family val="2"/>
          </rPr>
          <t>Seleccionar una calificación</t>
        </r>
      </text>
    </comment>
    <comment ref="I28" authorId="1" shapeId="0">
      <text>
        <r>
          <rPr>
            <sz val="9"/>
            <color indexed="81"/>
            <rFont val="Tahoma"/>
            <family val="2"/>
          </rPr>
          <t>Actividad iniciada y dentro de los términos.</t>
        </r>
      </text>
    </comment>
    <comment ref="O28" authorId="1" shapeId="0">
      <text>
        <r>
          <rPr>
            <sz val="9"/>
            <color indexed="81"/>
            <rFont val="Tahoma"/>
            <family val="2"/>
          </rPr>
          <t>Seleccionar una calificación</t>
        </r>
      </text>
    </comment>
    <comment ref="U28" authorId="1" shapeId="0">
      <text>
        <r>
          <rPr>
            <sz val="9"/>
            <color indexed="81"/>
            <rFont val="Tahoma"/>
            <family val="2"/>
          </rPr>
          <t>Seleccionar una calificación</t>
        </r>
      </text>
    </comment>
    <comment ref="I29" authorId="1" shapeId="0">
      <text>
        <r>
          <rPr>
            <sz val="9"/>
            <color indexed="81"/>
            <rFont val="Tahoma"/>
            <family val="2"/>
          </rPr>
          <t>Actividad no realizada y dentro de los términos.</t>
        </r>
      </text>
    </comment>
    <comment ref="O29" authorId="1" shapeId="0">
      <text>
        <r>
          <rPr>
            <sz val="9"/>
            <color indexed="81"/>
            <rFont val="Tahoma"/>
            <family val="2"/>
          </rPr>
          <t>Seleccionar una calificación</t>
        </r>
      </text>
    </comment>
    <comment ref="U29" authorId="1" shapeId="0">
      <text>
        <r>
          <rPr>
            <sz val="9"/>
            <color indexed="81"/>
            <rFont val="Tahoma"/>
            <family val="2"/>
          </rPr>
          <t>Seleccionar una calificación</t>
        </r>
      </text>
    </comment>
    <comment ref="I30" authorId="1" shapeId="0">
      <text>
        <r>
          <rPr>
            <sz val="9"/>
            <color indexed="81"/>
            <rFont val="Tahoma"/>
            <family val="2"/>
          </rPr>
          <t>Actividad no realizada y dentro de los términos.</t>
        </r>
      </text>
    </comment>
    <comment ref="O30" authorId="1" shapeId="0">
      <text>
        <r>
          <rPr>
            <sz val="9"/>
            <color indexed="81"/>
            <rFont val="Tahoma"/>
            <family val="2"/>
          </rPr>
          <t>Seleccionar una calificación</t>
        </r>
      </text>
    </comment>
    <comment ref="U30" authorId="1" shapeId="0">
      <text>
        <r>
          <rPr>
            <sz val="9"/>
            <color indexed="81"/>
            <rFont val="Tahoma"/>
            <family val="2"/>
          </rPr>
          <t>Seleccionar una calificación</t>
        </r>
      </text>
    </comment>
    <comment ref="I31" authorId="1" shapeId="0">
      <text>
        <r>
          <rPr>
            <sz val="9"/>
            <color indexed="81"/>
            <rFont val="Tahoma"/>
            <family val="2"/>
          </rPr>
          <t>Actividad realizada totalmente y en el plazo indicado.</t>
        </r>
      </text>
    </comment>
    <comment ref="O31" authorId="1" shapeId="0">
      <text>
        <r>
          <rPr>
            <sz val="9"/>
            <color indexed="81"/>
            <rFont val="Tahoma"/>
            <family val="2"/>
          </rPr>
          <t>Seleccionar una calificación</t>
        </r>
      </text>
    </comment>
    <comment ref="U31" authorId="1" shapeId="0">
      <text>
        <r>
          <rPr>
            <sz val="9"/>
            <color indexed="81"/>
            <rFont val="Tahoma"/>
            <family val="2"/>
          </rPr>
          <t>Seleccionar una calificación</t>
        </r>
      </text>
    </comment>
    <comment ref="I32" authorId="1" shapeId="0">
      <text>
        <r>
          <rPr>
            <sz val="9"/>
            <color indexed="81"/>
            <rFont val="Tahoma"/>
            <family val="2"/>
          </rPr>
          <t>Actividad realizada totalmente y en el plazo indicado.</t>
        </r>
      </text>
    </comment>
    <comment ref="O32" authorId="1" shapeId="0">
      <text>
        <r>
          <rPr>
            <sz val="9"/>
            <color indexed="81"/>
            <rFont val="Tahoma"/>
            <family val="2"/>
          </rPr>
          <t>Seleccionar una calificación</t>
        </r>
      </text>
    </comment>
    <comment ref="U32" authorId="1" shapeId="0">
      <text>
        <r>
          <rPr>
            <sz val="9"/>
            <color indexed="81"/>
            <rFont val="Tahoma"/>
            <family val="2"/>
          </rPr>
          <t>Seleccionar una calificación</t>
        </r>
      </text>
    </comment>
    <comment ref="I33" authorId="1" shapeId="0">
      <text>
        <r>
          <rPr>
            <sz val="9"/>
            <color indexed="81"/>
            <rFont val="Tahoma"/>
            <family val="2"/>
          </rPr>
          <t>Actividad realizada totalmente y en el plazo indicado.</t>
        </r>
      </text>
    </comment>
    <comment ref="O33" authorId="1" shapeId="0">
      <text>
        <r>
          <rPr>
            <sz val="9"/>
            <color indexed="81"/>
            <rFont val="Tahoma"/>
            <family val="2"/>
          </rPr>
          <t>Seleccionar una calificación</t>
        </r>
      </text>
    </comment>
    <comment ref="U33" authorId="1" shapeId="0">
      <text>
        <r>
          <rPr>
            <sz val="9"/>
            <color indexed="81"/>
            <rFont val="Tahoma"/>
            <family val="2"/>
          </rPr>
          <t>Seleccionar una calificación</t>
        </r>
      </text>
    </comment>
    <comment ref="I34" authorId="1" shapeId="0">
      <text>
        <r>
          <rPr>
            <sz val="9"/>
            <color indexed="81"/>
            <rFont val="Tahoma"/>
            <family val="2"/>
          </rPr>
          <t>Seleccionar una calificación</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I35" authorId="1" shapeId="0">
      <text>
        <r>
          <rPr>
            <sz val="9"/>
            <color indexed="81"/>
            <rFont val="Tahoma"/>
            <family val="2"/>
          </rPr>
          <t>Seleccionar una calificación</t>
        </r>
      </text>
    </comment>
    <comment ref="O35" authorId="1" shapeId="0">
      <text>
        <r>
          <rPr>
            <sz val="9"/>
            <color indexed="81"/>
            <rFont val="Tahoma"/>
            <family val="2"/>
          </rPr>
          <t>Seleccionar una calificación</t>
        </r>
      </text>
    </comment>
    <comment ref="U35" authorId="1" shapeId="0">
      <text>
        <r>
          <rPr>
            <sz val="9"/>
            <color indexed="81"/>
            <rFont val="Tahoma"/>
            <family val="2"/>
          </rPr>
          <t>Seleccionar una calificación</t>
        </r>
      </text>
    </comment>
    <comment ref="B36" authorId="0" shapeId="0">
      <text>
        <r>
          <rPr>
            <b/>
            <sz val="9"/>
            <color indexed="81"/>
            <rFont val="Tahoma"/>
            <family val="2"/>
          </rPr>
          <t>Precise los objetivos que la entidad desea lograr en la vigencia y Enuncie una a una las actividades que se realizarán  al logro de cada objetivo planteado.</t>
        </r>
      </text>
    </comment>
    <comment ref="I36" authorId="1" shapeId="0">
      <text>
        <r>
          <rPr>
            <sz val="9"/>
            <color indexed="81"/>
            <rFont val="Tahoma"/>
            <family val="2"/>
          </rPr>
          <t>Seleccionar una calificación</t>
        </r>
      </text>
    </comment>
    <comment ref="O36" authorId="1" shapeId="0">
      <text>
        <r>
          <rPr>
            <sz val="9"/>
            <color indexed="81"/>
            <rFont val="Tahoma"/>
            <family val="2"/>
          </rPr>
          <t>Seleccionar una calificación</t>
        </r>
      </text>
    </comment>
    <comment ref="U36" authorId="1" shapeId="0">
      <text>
        <r>
          <rPr>
            <sz val="9"/>
            <color indexed="81"/>
            <rFont val="Tahoma"/>
            <family val="2"/>
          </rPr>
          <t>Seleccionar una calificación</t>
        </r>
      </text>
    </comment>
    <comment ref="I37" authorId="1" shapeId="0">
      <text>
        <r>
          <rPr>
            <sz val="9"/>
            <color indexed="81"/>
            <rFont val="Tahoma"/>
            <family val="2"/>
          </rPr>
          <t>Seleccionar una calificación</t>
        </r>
      </text>
    </comment>
    <comment ref="O37" authorId="1" shapeId="0">
      <text>
        <r>
          <rPr>
            <sz val="9"/>
            <color indexed="81"/>
            <rFont val="Tahoma"/>
            <family val="2"/>
          </rPr>
          <t>Seleccionar una calificación</t>
        </r>
      </text>
    </comment>
    <comment ref="U37" authorId="1" shapeId="0">
      <text>
        <r>
          <rPr>
            <sz val="9"/>
            <color indexed="81"/>
            <rFont val="Tahoma"/>
            <family val="2"/>
          </rPr>
          <t>Seleccionar una calificación</t>
        </r>
      </text>
    </comment>
    <comment ref="I38" authorId="1" shapeId="0">
      <text>
        <r>
          <rPr>
            <sz val="9"/>
            <color indexed="81"/>
            <rFont val="Tahoma"/>
            <family val="2"/>
          </rPr>
          <t>Actividad realizada totalmente y en el plazo indicado.</t>
        </r>
      </text>
    </comment>
    <comment ref="O38" authorId="1" shapeId="0">
      <text>
        <r>
          <rPr>
            <sz val="9"/>
            <color indexed="81"/>
            <rFont val="Tahoma"/>
            <family val="2"/>
          </rPr>
          <t>Seleccionar una calificación</t>
        </r>
      </text>
    </comment>
    <comment ref="U38" authorId="1" shapeId="0">
      <text>
        <r>
          <rPr>
            <sz val="9"/>
            <color indexed="81"/>
            <rFont val="Tahoma"/>
            <family val="2"/>
          </rPr>
          <t>Seleccionar una calificación</t>
        </r>
      </text>
    </comment>
    <comment ref="I39" authorId="1" shapeId="0">
      <text>
        <r>
          <rPr>
            <sz val="9"/>
            <color indexed="81"/>
            <rFont val="Tahoma"/>
            <family val="2"/>
          </rPr>
          <t>Actividad realizada totalmente y en el plazo indicado.</t>
        </r>
      </text>
    </comment>
    <comment ref="O39" authorId="1" shapeId="0">
      <text>
        <r>
          <rPr>
            <sz val="9"/>
            <color indexed="81"/>
            <rFont val="Tahoma"/>
            <family val="2"/>
          </rPr>
          <t>Seleccionar una calificación</t>
        </r>
      </text>
    </comment>
    <comment ref="U39" authorId="1" shapeId="0">
      <text>
        <r>
          <rPr>
            <sz val="9"/>
            <color indexed="81"/>
            <rFont val="Tahoma"/>
            <family val="2"/>
          </rPr>
          <t>Seleccionar una calificación</t>
        </r>
      </text>
    </comment>
    <comment ref="I40" authorId="1" shapeId="0">
      <text>
        <r>
          <rPr>
            <sz val="9"/>
            <color indexed="81"/>
            <rFont val="Tahoma"/>
            <family val="2"/>
          </rPr>
          <t>Actividad realizada totalmente y en el plazo indicado.</t>
        </r>
      </text>
    </comment>
    <comment ref="O40" authorId="1" shapeId="0">
      <text>
        <r>
          <rPr>
            <sz val="9"/>
            <color indexed="81"/>
            <rFont val="Tahoma"/>
            <family val="2"/>
          </rPr>
          <t>Seleccionar una calificación</t>
        </r>
      </text>
    </comment>
    <comment ref="U40" authorId="1" shapeId="0">
      <text>
        <r>
          <rPr>
            <sz val="9"/>
            <color indexed="81"/>
            <rFont val="Tahoma"/>
            <family val="2"/>
          </rPr>
          <t>Seleccionar una calificación</t>
        </r>
      </text>
    </comment>
    <comment ref="I41" authorId="1" shapeId="0">
      <text>
        <r>
          <rPr>
            <sz val="9"/>
            <color indexed="81"/>
            <rFont val="Tahoma"/>
            <family val="2"/>
          </rPr>
          <t>Actividad realizada totalmente y en el plazo indicado.</t>
        </r>
      </text>
    </comment>
    <comment ref="O41" authorId="1" shapeId="0">
      <text>
        <r>
          <rPr>
            <sz val="9"/>
            <color indexed="81"/>
            <rFont val="Tahoma"/>
            <family val="2"/>
          </rPr>
          <t>Seleccionar una calificación</t>
        </r>
      </text>
    </comment>
    <comment ref="U41" authorId="1" shapeId="0">
      <text>
        <r>
          <rPr>
            <sz val="9"/>
            <color indexed="81"/>
            <rFont val="Tahoma"/>
            <family val="2"/>
          </rPr>
          <t>Seleccionar una calificación</t>
        </r>
      </text>
    </comment>
    <comment ref="I42" authorId="1" shapeId="0">
      <text>
        <r>
          <rPr>
            <sz val="9"/>
            <color indexed="81"/>
            <rFont val="Tahoma"/>
            <family val="2"/>
          </rPr>
          <t>Actividad iniciada y dentro de los términos.</t>
        </r>
      </text>
    </comment>
    <comment ref="O42" authorId="1" shapeId="0">
      <text>
        <r>
          <rPr>
            <sz val="9"/>
            <color indexed="81"/>
            <rFont val="Tahoma"/>
            <family val="2"/>
          </rPr>
          <t>Seleccionar una calificación</t>
        </r>
      </text>
    </comment>
    <comment ref="U42" authorId="1" shapeId="0">
      <text>
        <r>
          <rPr>
            <sz val="9"/>
            <color indexed="81"/>
            <rFont val="Tahoma"/>
            <family val="2"/>
          </rPr>
          <t>Seleccionar una calificación</t>
        </r>
      </text>
    </comment>
    <comment ref="I43" authorId="1" shapeId="0">
      <text>
        <r>
          <rPr>
            <sz val="9"/>
            <color indexed="81"/>
            <rFont val="Tahoma"/>
            <family val="2"/>
          </rPr>
          <t>Actividad iniciada y dentro de los términos.</t>
        </r>
      </text>
    </comment>
    <comment ref="O43" authorId="1" shapeId="0">
      <text>
        <r>
          <rPr>
            <sz val="9"/>
            <color indexed="81"/>
            <rFont val="Tahoma"/>
            <family val="2"/>
          </rPr>
          <t>Seleccionar una calificación</t>
        </r>
      </text>
    </comment>
    <comment ref="U43" authorId="1" shapeId="0">
      <text>
        <r>
          <rPr>
            <sz val="9"/>
            <color indexed="81"/>
            <rFont val="Tahoma"/>
            <family val="2"/>
          </rPr>
          <t>Seleccionar una calificación</t>
        </r>
      </text>
    </comment>
    <comment ref="I44" authorId="1" shapeId="0">
      <text>
        <r>
          <rPr>
            <sz val="9"/>
            <color indexed="81"/>
            <rFont val="Tahoma"/>
            <family val="2"/>
          </rPr>
          <t>Seleccionar una calificación</t>
        </r>
      </text>
    </comment>
    <comment ref="O44" authorId="1" shapeId="0">
      <text>
        <r>
          <rPr>
            <sz val="9"/>
            <color indexed="81"/>
            <rFont val="Tahoma"/>
            <family val="2"/>
          </rPr>
          <t>Seleccionar una calificación</t>
        </r>
      </text>
    </comment>
    <comment ref="U44" authorId="1" shapeId="0">
      <text>
        <r>
          <rPr>
            <sz val="9"/>
            <color indexed="81"/>
            <rFont val="Tahoma"/>
            <family val="2"/>
          </rPr>
          <t>Seleccionar una calificación</t>
        </r>
      </text>
    </comment>
    <comment ref="I45" authorId="1" shapeId="0">
      <text>
        <r>
          <rPr>
            <sz val="9"/>
            <color indexed="81"/>
            <rFont val="Tahoma"/>
            <family val="2"/>
          </rPr>
          <t>Seleccionar una calificación</t>
        </r>
      </text>
    </comment>
    <comment ref="O45" authorId="1" shapeId="0">
      <text>
        <r>
          <rPr>
            <sz val="9"/>
            <color indexed="81"/>
            <rFont val="Tahoma"/>
            <family val="2"/>
          </rPr>
          <t>Seleccionar una calificación</t>
        </r>
      </text>
    </comment>
    <comment ref="U45" authorId="1" shapeId="0">
      <text>
        <r>
          <rPr>
            <sz val="9"/>
            <color indexed="81"/>
            <rFont val="Tahoma"/>
            <family val="2"/>
          </rPr>
          <t>Seleccionar una calificación</t>
        </r>
      </text>
    </comment>
    <comment ref="I46" authorId="1" shapeId="0">
      <text>
        <r>
          <rPr>
            <sz val="9"/>
            <color indexed="81"/>
            <rFont val="Tahoma"/>
            <family val="2"/>
          </rPr>
          <t>Seleccionar una calificación</t>
        </r>
      </text>
    </comment>
    <comment ref="O46" authorId="1" shapeId="0">
      <text>
        <r>
          <rPr>
            <sz val="9"/>
            <color indexed="81"/>
            <rFont val="Tahoma"/>
            <family val="2"/>
          </rPr>
          <t>Seleccionar una calificación</t>
        </r>
      </text>
    </comment>
    <comment ref="U46" authorId="1" shapeId="0">
      <text>
        <r>
          <rPr>
            <sz val="9"/>
            <color indexed="81"/>
            <rFont val="Tahoma"/>
            <family val="2"/>
          </rPr>
          <t>Seleccionar una calificación</t>
        </r>
      </text>
    </comment>
    <comment ref="I47" authorId="1" shapeId="0">
      <text>
        <r>
          <rPr>
            <sz val="9"/>
            <color indexed="81"/>
            <rFont val="Tahoma"/>
            <family val="2"/>
          </rPr>
          <t>Actividad iniciada y dentro de los términos.</t>
        </r>
      </text>
    </comment>
    <comment ref="O47" authorId="1" shapeId="0">
      <text>
        <r>
          <rPr>
            <sz val="9"/>
            <color indexed="81"/>
            <rFont val="Tahoma"/>
            <family val="2"/>
          </rPr>
          <t>Seleccionar una calificación</t>
        </r>
      </text>
    </comment>
    <comment ref="U47" authorId="1" shapeId="0">
      <text>
        <r>
          <rPr>
            <sz val="9"/>
            <color indexed="81"/>
            <rFont val="Tahoma"/>
            <family val="2"/>
          </rPr>
          <t>Seleccionar una calificación</t>
        </r>
      </text>
    </comment>
    <comment ref="I48" authorId="1" shapeId="0">
      <text>
        <r>
          <rPr>
            <sz val="9"/>
            <color indexed="81"/>
            <rFont val="Tahoma"/>
            <family val="2"/>
          </rPr>
          <t>Actividad iniciada y dentro de los términos.</t>
        </r>
      </text>
    </comment>
    <comment ref="O48" authorId="1" shapeId="0">
      <text>
        <r>
          <rPr>
            <sz val="9"/>
            <color indexed="81"/>
            <rFont val="Tahoma"/>
            <family val="2"/>
          </rPr>
          <t>Seleccionar una calificación</t>
        </r>
      </text>
    </comment>
    <comment ref="U48" authorId="1" shapeId="0">
      <text>
        <r>
          <rPr>
            <sz val="9"/>
            <color indexed="81"/>
            <rFont val="Tahoma"/>
            <family val="2"/>
          </rPr>
          <t>Seleccionar una calificación</t>
        </r>
      </text>
    </comment>
    <comment ref="I49" authorId="1" shapeId="0">
      <text>
        <r>
          <rPr>
            <sz val="9"/>
            <color indexed="81"/>
            <rFont val="Tahoma"/>
            <family val="2"/>
          </rPr>
          <t>Actividad realizada totalmente y en el plazo indicado.</t>
        </r>
      </text>
    </comment>
    <comment ref="O49" authorId="1" shapeId="0">
      <text>
        <r>
          <rPr>
            <sz val="9"/>
            <color indexed="81"/>
            <rFont val="Tahoma"/>
            <family val="2"/>
          </rPr>
          <t>Seleccionar una calificación</t>
        </r>
      </text>
    </comment>
    <comment ref="U49" authorId="1" shapeId="0">
      <text>
        <r>
          <rPr>
            <sz val="9"/>
            <color indexed="81"/>
            <rFont val="Tahoma"/>
            <family val="2"/>
          </rPr>
          <t>Seleccionar una calificación</t>
        </r>
      </text>
    </comment>
    <comment ref="I50" authorId="1" shapeId="0">
      <text>
        <r>
          <rPr>
            <sz val="9"/>
            <color indexed="81"/>
            <rFont val="Tahoma"/>
            <family val="2"/>
          </rPr>
          <t>Actividad iniciada y dentro de los términos.</t>
        </r>
      </text>
    </comment>
    <comment ref="O50" authorId="1" shapeId="0">
      <text>
        <r>
          <rPr>
            <sz val="9"/>
            <color indexed="81"/>
            <rFont val="Tahoma"/>
            <family val="2"/>
          </rPr>
          <t>Seleccionar una calificación</t>
        </r>
      </text>
    </comment>
    <comment ref="U50" authorId="1" shapeId="0">
      <text>
        <r>
          <rPr>
            <sz val="9"/>
            <color indexed="81"/>
            <rFont val="Tahoma"/>
            <family val="2"/>
          </rPr>
          <t>Seleccionar una calificación</t>
        </r>
      </text>
    </comment>
    <comment ref="I51" authorId="1" shapeId="0">
      <text>
        <r>
          <rPr>
            <sz val="9"/>
            <color indexed="81"/>
            <rFont val="Tahoma"/>
            <family val="2"/>
          </rPr>
          <t>Seleccionar una calificación</t>
        </r>
      </text>
    </comment>
    <comment ref="O51" authorId="1" shapeId="0">
      <text>
        <r>
          <rPr>
            <sz val="9"/>
            <color indexed="81"/>
            <rFont val="Tahoma"/>
            <family val="2"/>
          </rPr>
          <t>Seleccionar una calificación</t>
        </r>
      </text>
    </comment>
    <comment ref="U51" authorId="1" shapeId="0">
      <text>
        <r>
          <rPr>
            <sz val="9"/>
            <color indexed="81"/>
            <rFont val="Tahoma"/>
            <family val="2"/>
          </rPr>
          <t>Seleccionar una calificación</t>
        </r>
      </text>
    </comment>
    <comment ref="I52" authorId="1" shapeId="0">
      <text>
        <r>
          <rPr>
            <sz val="9"/>
            <color indexed="81"/>
            <rFont val="Tahoma"/>
            <family val="2"/>
          </rPr>
          <t>Seleccionar una calificación</t>
        </r>
      </text>
    </comment>
    <comment ref="O52" authorId="1" shapeId="0">
      <text>
        <r>
          <rPr>
            <sz val="9"/>
            <color indexed="81"/>
            <rFont val="Tahoma"/>
            <family val="2"/>
          </rPr>
          <t>Seleccionar una calificación</t>
        </r>
      </text>
    </comment>
    <comment ref="U52" authorId="1" shapeId="0">
      <text>
        <r>
          <rPr>
            <sz val="9"/>
            <color indexed="81"/>
            <rFont val="Tahoma"/>
            <family val="2"/>
          </rPr>
          <t>Seleccionar una calificación</t>
        </r>
      </text>
    </comment>
    <comment ref="I53" authorId="1" shapeId="0">
      <text>
        <r>
          <rPr>
            <sz val="9"/>
            <color indexed="81"/>
            <rFont val="Tahoma"/>
            <family val="2"/>
          </rPr>
          <t>Seleccionar una calificación</t>
        </r>
      </text>
    </comment>
    <comment ref="O53" authorId="1" shapeId="0">
      <text>
        <r>
          <rPr>
            <sz val="9"/>
            <color indexed="81"/>
            <rFont val="Tahoma"/>
            <family val="2"/>
          </rPr>
          <t>Seleccionar una calificación</t>
        </r>
      </text>
    </comment>
    <comment ref="U53" authorId="1" shapeId="0">
      <text>
        <r>
          <rPr>
            <sz val="9"/>
            <color indexed="81"/>
            <rFont val="Tahoma"/>
            <family val="2"/>
          </rPr>
          <t>Seleccionar una calificación</t>
        </r>
      </text>
    </comment>
    <comment ref="I54" authorId="1" shapeId="0">
      <text>
        <r>
          <rPr>
            <sz val="9"/>
            <color indexed="81"/>
            <rFont val="Tahoma"/>
            <family val="2"/>
          </rPr>
          <t>Seleccionar una calificación</t>
        </r>
      </text>
    </comment>
    <comment ref="O54" authorId="1" shapeId="0">
      <text>
        <r>
          <rPr>
            <sz val="9"/>
            <color indexed="81"/>
            <rFont val="Tahoma"/>
            <family val="2"/>
          </rPr>
          <t>Seleccionar una calificación</t>
        </r>
      </text>
    </comment>
    <comment ref="U54" authorId="1" shapeId="0">
      <text>
        <r>
          <rPr>
            <sz val="9"/>
            <color indexed="81"/>
            <rFont val="Tahoma"/>
            <family val="2"/>
          </rPr>
          <t>Seleccionar una calificación</t>
        </r>
      </text>
    </comment>
    <comment ref="I55" authorId="1" shapeId="0">
      <text>
        <r>
          <rPr>
            <sz val="9"/>
            <color indexed="81"/>
            <rFont val="Tahoma"/>
            <family val="2"/>
          </rPr>
          <t>Actividad realizada totalmente y en el plazo indicado.</t>
        </r>
      </text>
    </comment>
    <comment ref="O55" authorId="1" shapeId="0">
      <text>
        <r>
          <rPr>
            <sz val="9"/>
            <color indexed="81"/>
            <rFont val="Tahoma"/>
            <family val="2"/>
          </rPr>
          <t>Seleccionar una calificación</t>
        </r>
      </text>
    </comment>
    <comment ref="U55" authorId="1" shapeId="0">
      <text>
        <r>
          <rPr>
            <sz val="9"/>
            <color indexed="81"/>
            <rFont val="Tahoma"/>
            <family val="2"/>
          </rPr>
          <t>Seleccionar una calificación</t>
        </r>
      </text>
    </comment>
    <comment ref="I56" authorId="1" shapeId="0">
      <text>
        <r>
          <rPr>
            <sz val="9"/>
            <color indexed="81"/>
            <rFont val="Tahoma"/>
            <family val="2"/>
          </rPr>
          <t>Actividad no realizada y dentro de los términos.</t>
        </r>
      </text>
    </comment>
    <comment ref="O56" authorId="1" shapeId="0">
      <text>
        <r>
          <rPr>
            <sz val="9"/>
            <color indexed="81"/>
            <rFont val="Tahoma"/>
            <family val="2"/>
          </rPr>
          <t>Seleccionar una calificación</t>
        </r>
      </text>
    </comment>
    <comment ref="U56" authorId="1" shapeId="0">
      <text>
        <r>
          <rPr>
            <sz val="9"/>
            <color indexed="81"/>
            <rFont val="Tahoma"/>
            <family val="2"/>
          </rPr>
          <t>Seleccionar una calificación</t>
        </r>
      </text>
    </comment>
    <comment ref="I57" authorId="1" shapeId="0">
      <text>
        <r>
          <rPr>
            <sz val="9"/>
            <color indexed="81"/>
            <rFont val="Tahoma"/>
            <family val="2"/>
          </rPr>
          <t>Actividad no realizada y dentro de los términos.</t>
        </r>
      </text>
    </comment>
    <comment ref="O57" authorId="1" shapeId="0">
      <text>
        <r>
          <rPr>
            <sz val="9"/>
            <color indexed="81"/>
            <rFont val="Tahoma"/>
            <family val="2"/>
          </rPr>
          <t>Seleccionar una calificación</t>
        </r>
      </text>
    </comment>
    <comment ref="U57" authorId="1" shapeId="0">
      <text>
        <r>
          <rPr>
            <sz val="9"/>
            <color indexed="81"/>
            <rFont val="Tahoma"/>
            <family val="2"/>
          </rPr>
          <t>Seleccionar una calificación</t>
        </r>
      </text>
    </comment>
    <comment ref="I58" authorId="1" shapeId="0">
      <text>
        <r>
          <rPr>
            <sz val="9"/>
            <color indexed="81"/>
            <rFont val="Tahoma"/>
            <family val="2"/>
          </rPr>
          <t>Actividad iniciada y dentro de los términos.</t>
        </r>
      </text>
    </comment>
    <comment ref="O58" authorId="1" shapeId="0">
      <text>
        <r>
          <rPr>
            <sz val="9"/>
            <color indexed="81"/>
            <rFont val="Tahoma"/>
            <family val="2"/>
          </rPr>
          <t>Seleccionar una calificación</t>
        </r>
      </text>
    </comment>
    <comment ref="I59" authorId="1" shapeId="0">
      <text>
        <r>
          <rPr>
            <sz val="9"/>
            <color indexed="81"/>
            <rFont val="Tahoma"/>
            <family val="2"/>
          </rPr>
          <t>Seleccionar una calificación</t>
        </r>
      </text>
    </comment>
    <comment ref="O59" authorId="1" shapeId="0">
      <text>
        <r>
          <rPr>
            <sz val="9"/>
            <color indexed="81"/>
            <rFont val="Tahoma"/>
            <family val="2"/>
          </rPr>
          <t>Seleccionar una calificación</t>
        </r>
      </text>
    </comment>
    <comment ref="U59" authorId="1" shapeId="0">
      <text>
        <r>
          <rPr>
            <sz val="9"/>
            <color indexed="81"/>
            <rFont val="Tahoma"/>
            <family val="2"/>
          </rPr>
          <t>Seleccionar una calificación</t>
        </r>
      </text>
    </comment>
    <comment ref="I60" authorId="1" shapeId="0">
      <text>
        <r>
          <rPr>
            <sz val="9"/>
            <color indexed="81"/>
            <rFont val="Tahoma"/>
            <family val="2"/>
          </rPr>
          <t>Seleccionar una calificación</t>
        </r>
      </text>
    </comment>
    <comment ref="O60" authorId="1" shapeId="0">
      <text>
        <r>
          <rPr>
            <sz val="9"/>
            <color indexed="81"/>
            <rFont val="Tahoma"/>
            <family val="2"/>
          </rPr>
          <t>Seleccionar una calificación</t>
        </r>
      </text>
    </comment>
    <comment ref="U60" authorId="1" shapeId="0">
      <text>
        <r>
          <rPr>
            <sz val="9"/>
            <color indexed="81"/>
            <rFont val="Tahoma"/>
            <family val="2"/>
          </rPr>
          <t>Seleccionar una calificación</t>
        </r>
      </text>
    </comment>
    <comment ref="I61" authorId="1" shapeId="0">
      <text>
        <r>
          <rPr>
            <sz val="9"/>
            <color indexed="81"/>
            <rFont val="Tahoma"/>
            <family val="2"/>
          </rPr>
          <t>Seleccionar una calificación</t>
        </r>
      </text>
    </comment>
    <comment ref="O61" authorId="1" shapeId="0">
      <text>
        <r>
          <rPr>
            <sz val="9"/>
            <color indexed="81"/>
            <rFont val="Tahoma"/>
            <family val="2"/>
          </rPr>
          <t>Seleccionar una calificación</t>
        </r>
      </text>
    </comment>
    <comment ref="U61" authorId="1" shapeId="0">
      <text>
        <r>
          <rPr>
            <sz val="9"/>
            <color indexed="81"/>
            <rFont val="Tahoma"/>
            <family val="2"/>
          </rPr>
          <t>Seleccionar una calificación</t>
        </r>
      </text>
    </comment>
    <comment ref="I62" authorId="1" shapeId="0">
      <text>
        <r>
          <rPr>
            <sz val="9"/>
            <color indexed="81"/>
            <rFont val="Tahoma"/>
            <family val="2"/>
          </rPr>
          <t>Actividad iniciada y dentro de los términos.</t>
        </r>
      </text>
    </comment>
    <comment ref="O62" authorId="1" shapeId="0">
      <text>
        <r>
          <rPr>
            <sz val="9"/>
            <color indexed="81"/>
            <rFont val="Tahoma"/>
            <family val="2"/>
          </rPr>
          <t>Seleccionar una calificación</t>
        </r>
      </text>
    </comment>
    <comment ref="U62" authorId="1" shapeId="0">
      <text>
        <r>
          <rPr>
            <sz val="9"/>
            <color indexed="81"/>
            <rFont val="Tahoma"/>
            <family val="2"/>
          </rPr>
          <t>Seleccionar una calificación</t>
        </r>
      </text>
    </comment>
    <comment ref="I63" authorId="1" shapeId="0">
      <text>
        <r>
          <rPr>
            <sz val="9"/>
            <color indexed="81"/>
            <rFont val="Tahoma"/>
            <family val="2"/>
          </rPr>
          <t>Actividad iniciada y dentro de los términos.</t>
        </r>
      </text>
    </comment>
    <comment ref="O63" authorId="1" shapeId="0">
      <text>
        <r>
          <rPr>
            <sz val="9"/>
            <color indexed="81"/>
            <rFont val="Tahoma"/>
            <family val="2"/>
          </rPr>
          <t>Seleccionar una calificación</t>
        </r>
      </text>
    </comment>
    <comment ref="U63" authorId="1" shapeId="0">
      <text>
        <r>
          <rPr>
            <sz val="9"/>
            <color indexed="81"/>
            <rFont val="Tahoma"/>
            <family val="2"/>
          </rPr>
          <t>Seleccionar una calificación</t>
        </r>
      </text>
    </comment>
    <comment ref="I64" authorId="1" shapeId="0">
      <text>
        <r>
          <rPr>
            <sz val="9"/>
            <color indexed="81"/>
            <rFont val="Tahoma"/>
            <family val="2"/>
          </rPr>
          <t>Actividad iniciada y dentro de los términos.</t>
        </r>
      </text>
    </comment>
    <comment ref="O64" authorId="1" shapeId="0">
      <text>
        <r>
          <rPr>
            <sz val="9"/>
            <color indexed="81"/>
            <rFont val="Tahoma"/>
            <family val="2"/>
          </rPr>
          <t>Seleccionar una calificación</t>
        </r>
      </text>
    </comment>
    <comment ref="U64" authorId="1" shapeId="0">
      <text>
        <r>
          <rPr>
            <sz val="9"/>
            <color indexed="81"/>
            <rFont val="Tahoma"/>
            <family val="2"/>
          </rPr>
          <t>Seleccionar una calificación</t>
        </r>
      </text>
    </comment>
    <comment ref="I65" authorId="1" shapeId="0">
      <text>
        <r>
          <rPr>
            <sz val="9"/>
            <color indexed="81"/>
            <rFont val="Tahoma"/>
            <family val="2"/>
          </rPr>
          <t>Seleccionar una calificación</t>
        </r>
      </text>
    </comment>
    <comment ref="O65" authorId="1" shapeId="0">
      <text>
        <r>
          <rPr>
            <sz val="9"/>
            <color indexed="81"/>
            <rFont val="Tahoma"/>
            <family val="2"/>
          </rPr>
          <t>Seleccionar una calificación</t>
        </r>
      </text>
    </comment>
    <comment ref="U65" authorId="1" shapeId="0">
      <text>
        <r>
          <rPr>
            <sz val="9"/>
            <color indexed="81"/>
            <rFont val="Tahoma"/>
            <family val="2"/>
          </rPr>
          <t>Seleccionar una calificación</t>
        </r>
      </text>
    </comment>
    <comment ref="I66" authorId="1" shapeId="0">
      <text>
        <r>
          <rPr>
            <sz val="9"/>
            <color indexed="81"/>
            <rFont val="Tahoma"/>
            <family val="2"/>
          </rPr>
          <t>Seleccionar una calificación</t>
        </r>
      </text>
    </comment>
    <comment ref="O66" authorId="1" shapeId="0">
      <text>
        <r>
          <rPr>
            <sz val="9"/>
            <color indexed="81"/>
            <rFont val="Tahoma"/>
            <family val="2"/>
          </rPr>
          <t>Seleccionar una calificación</t>
        </r>
      </text>
    </comment>
    <comment ref="U66" authorId="1" shapeId="0">
      <text>
        <r>
          <rPr>
            <sz val="9"/>
            <color indexed="81"/>
            <rFont val="Tahoma"/>
            <family val="2"/>
          </rPr>
          <t>Seleccionar una calificación</t>
        </r>
      </text>
    </comment>
    <comment ref="I67" authorId="1" shapeId="0">
      <text>
        <r>
          <rPr>
            <sz val="9"/>
            <color indexed="81"/>
            <rFont val="Tahoma"/>
            <family val="2"/>
          </rPr>
          <t>Seleccionar una calificación</t>
        </r>
      </text>
    </comment>
    <comment ref="O67" authorId="1" shapeId="0">
      <text>
        <r>
          <rPr>
            <sz val="9"/>
            <color indexed="81"/>
            <rFont val="Tahoma"/>
            <family val="2"/>
          </rPr>
          <t>Seleccionar una calificación</t>
        </r>
      </text>
    </comment>
    <comment ref="U67" authorId="1" shapeId="0">
      <text>
        <r>
          <rPr>
            <sz val="9"/>
            <color indexed="81"/>
            <rFont val="Tahoma"/>
            <family val="2"/>
          </rPr>
          <t>Seleccionar una calificación</t>
        </r>
      </text>
    </comment>
    <comment ref="I68" authorId="1" shapeId="0">
      <text>
        <r>
          <rPr>
            <sz val="9"/>
            <color indexed="81"/>
            <rFont val="Tahoma"/>
            <family val="2"/>
          </rPr>
          <t>Actividad iniciada y dentro de los términos.</t>
        </r>
      </text>
    </comment>
    <comment ref="O68" authorId="1" shapeId="0">
      <text>
        <r>
          <rPr>
            <sz val="9"/>
            <color indexed="81"/>
            <rFont val="Tahoma"/>
            <family val="2"/>
          </rPr>
          <t>Seleccionar una calificación</t>
        </r>
      </text>
    </comment>
    <comment ref="U68" authorId="1" shapeId="0">
      <text>
        <r>
          <rPr>
            <sz val="9"/>
            <color indexed="81"/>
            <rFont val="Tahoma"/>
            <family val="2"/>
          </rPr>
          <t>Seleccionar una calificación</t>
        </r>
      </text>
    </comment>
    <comment ref="I69" authorId="1" shapeId="0">
      <text>
        <r>
          <rPr>
            <sz val="9"/>
            <color indexed="81"/>
            <rFont val="Tahoma"/>
            <family val="2"/>
          </rPr>
          <t>Actividad no realizada y dentro de los términos.</t>
        </r>
      </text>
    </comment>
    <comment ref="O69" authorId="1" shapeId="0">
      <text>
        <r>
          <rPr>
            <sz val="9"/>
            <color indexed="81"/>
            <rFont val="Tahoma"/>
            <family val="2"/>
          </rPr>
          <t>Seleccionar una calificación</t>
        </r>
      </text>
    </comment>
    <comment ref="U69" authorId="1" shapeId="0">
      <text>
        <r>
          <rPr>
            <sz val="9"/>
            <color indexed="81"/>
            <rFont val="Tahoma"/>
            <family val="2"/>
          </rPr>
          <t>Seleccionar una calificación</t>
        </r>
      </text>
    </comment>
    <comment ref="I70" authorId="1" shapeId="0">
      <text>
        <r>
          <rPr>
            <sz val="9"/>
            <color indexed="81"/>
            <rFont val="Tahoma"/>
            <family val="2"/>
          </rPr>
          <t>Actividad no realizada y dentro de los términos.</t>
        </r>
      </text>
    </comment>
    <comment ref="O70" authorId="1" shapeId="0">
      <text>
        <r>
          <rPr>
            <sz val="9"/>
            <color indexed="81"/>
            <rFont val="Tahoma"/>
            <family val="2"/>
          </rPr>
          <t>Seleccionar una calificación</t>
        </r>
      </text>
    </comment>
    <comment ref="U70" authorId="1" shapeId="0">
      <text>
        <r>
          <rPr>
            <sz val="9"/>
            <color indexed="81"/>
            <rFont val="Tahoma"/>
            <family val="2"/>
          </rPr>
          <t>Seleccionar una calificación</t>
        </r>
      </text>
    </comment>
    <comment ref="I71" authorId="1" shapeId="0">
      <text>
        <r>
          <rPr>
            <sz val="9"/>
            <color indexed="81"/>
            <rFont val="Tahoma"/>
            <family val="2"/>
          </rPr>
          <t>Seleccionar una calificación</t>
        </r>
      </text>
    </comment>
    <comment ref="O71" authorId="1" shapeId="0">
      <text>
        <r>
          <rPr>
            <sz val="9"/>
            <color indexed="81"/>
            <rFont val="Tahoma"/>
            <family val="2"/>
          </rPr>
          <t>Seleccionar una calificación</t>
        </r>
      </text>
    </comment>
    <comment ref="U71" authorId="1" shapeId="0">
      <text>
        <r>
          <rPr>
            <sz val="9"/>
            <color indexed="81"/>
            <rFont val="Tahoma"/>
            <family val="2"/>
          </rPr>
          <t>Seleccionar una calificación</t>
        </r>
      </text>
    </comment>
    <comment ref="I72" authorId="1" shapeId="0">
      <text>
        <r>
          <rPr>
            <sz val="9"/>
            <color indexed="81"/>
            <rFont val="Tahoma"/>
            <family val="2"/>
          </rPr>
          <t>Seleccionar una calificación</t>
        </r>
      </text>
    </comment>
    <comment ref="O72" authorId="1" shapeId="0">
      <text>
        <r>
          <rPr>
            <sz val="9"/>
            <color indexed="81"/>
            <rFont val="Tahoma"/>
            <family val="2"/>
          </rPr>
          <t>Seleccionar una calificación</t>
        </r>
      </text>
    </comment>
    <comment ref="U72" authorId="1" shapeId="0">
      <text>
        <r>
          <rPr>
            <sz val="9"/>
            <color indexed="81"/>
            <rFont val="Tahoma"/>
            <family val="2"/>
          </rPr>
          <t>Seleccionar una calificación</t>
        </r>
      </text>
    </comment>
    <comment ref="I73" authorId="1" shapeId="0">
      <text>
        <r>
          <rPr>
            <sz val="9"/>
            <color indexed="81"/>
            <rFont val="Tahoma"/>
            <family val="2"/>
          </rPr>
          <t>Seleccionar una calificación</t>
        </r>
      </text>
    </comment>
    <comment ref="O73" authorId="1" shapeId="0">
      <text>
        <r>
          <rPr>
            <sz val="9"/>
            <color indexed="81"/>
            <rFont val="Tahoma"/>
            <family val="2"/>
          </rPr>
          <t>Seleccionar una calificación</t>
        </r>
      </text>
    </comment>
    <comment ref="U73" authorId="1" shapeId="0">
      <text>
        <r>
          <rPr>
            <sz val="9"/>
            <color indexed="81"/>
            <rFont val="Tahoma"/>
            <family val="2"/>
          </rPr>
          <t>Seleccionar una calificación</t>
        </r>
      </text>
    </comment>
    <comment ref="B74" authorId="0" shapeId="0">
      <text>
        <r>
          <rPr>
            <b/>
            <sz val="9"/>
            <color indexed="81"/>
            <rFont val="Tahoma"/>
            <family val="2"/>
          </rPr>
          <t>Precise los objetivos que la entidad desea lograr en la vigencia y Enuncie una a una las actividades que se realizarán  al logro de cada objetivo planteado.</t>
        </r>
      </text>
    </comment>
    <comment ref="I74" authorId="1" shapeId="0">
      <text>
        <r>
          <rPr>
            <sz val="9"/>
            <color indexed="81"/>
            <rFont val="Tahoma"/>
            <family val="2"/>
          </rPr>
          <t>Seleccionar una calificación</t>
        </r>
      </text>
    </comment>
    <comment ref="O74" authorId="1" shapeId="0">
      <text>
        <r>
          <rPr>
            <sz val="9"/>
            <color indexed="81"/>
            <rFont val="Tahoma"/>
            <family val="2"/>
          </rPr>
          <t>Seleccionar una calificación</t>
        </r>
      </text>
    </comment>
    <comment ref="U74" authorId="1" shapeId="0">
      <text>
        <r>
          <rPr>
            <sz val="9"/>
            <color indexed="81"/>
            <rFont val="Tahoma"/>
            <family val="2"/>
          </rPr>
          <t>Seleccionar una calificación</t>
        </r>
      </text>
    </comment>
    <comment ref="I75" authorId="1" shapeId="0">
      <text>
        <r>
          <rPr>
            <sz val="9"/>
            <color indexed="81"/>
            <rFont val="Tahoma"/>
            <family val="2"/>
          </rPr>
          <t>Seleccionar una calificación</t>
        </r>
      </text>
    </comment>
    <comment ref="O75" authorId="1" shapeId="0">
      <text>
        <r>
          <rPr>
            <sz val="9"/>
            <color indexed="81"/>
            <rFont val="Tahoma"/>
            <family val="2"/>
          </rPr>
          <t>Seleccionar una calificación</t>
        </r>
      </text>
    </comment>
    <comment ref="U75" authorId="1" shapeId="0">
      <text>
        <r>
          <rPr>
            <sz val="9"/>
            <color indexed="81"/>
            <rFont val="Tahoma"/>
            <family val="2"/>
          </rPr>
          <t>Seleccionar una calificación</t>
        </r>
      </text>
    </comment>
    <comment ref="I76" authorId="1" shapeId="0">
      <text>
        <r>
          <rPr>
            <sz val="9"/>
            <color indexed="81"/>
            <rFont val="Tahoma"/>
            <family val="2"/>
          </rPr>
          <t>Actividad iniciada y dentro de los términos.</t>
        </r>
      </text>
    </comment>
    <comment ref="O76" authorId="1" shapeId="0">
      <text>
        <r>
          <rPr>
            <sz val="9"/>
            <color indexed="81"/>
            <rFont val="Tahoma"/>
            <family val="2"/>
          </rPr>
          <t>Seleccionar una calificación</t>
        </r>
      </text>
    </comment>
    <comment ref="U76" authorId="1" shapeId="0">
      <text>
        <r>
          <rPr>
            <sz val="9"/>
            <color indexed="81"/>
            <rFont val="Tahoma"/>
            <family val="2"/>
          </rPr>
          <t>Seleccionar una calificación</t>
        </r>
      </text>
    </comment>
    <comment ref="I77" authorId="1" shapeId="0">
      <text>
        <r>
          <rPr>
            <sz val="9"/>
            <color indexed="81"/>
            <rFont val="Tahoma"/>
            <family val="2"/>
          </rPr>
          <t>Actividad iniciada y dentro de los términos.</t>
        </r>
      </text>
    </comment>
    <comment ref="O77" authorId="1" shapeId="0">
      <text>
        <r>
          <rPr>
            <sz val="9"/>
            <color indexed="81"/>
            <rFont val="Tahoma"/>
            <family val="2"/>
          </rPr>
          <t>Seleccionar una calificación</t>
        </r>
      </text>
    </comment>
    <comment ref="U77" authorId="1" shapeId="0">
      <text>
        <r>
          <rPr>
            <sz val="9"/>
            <color indexed="81"/>
            <rFont val="Tahoma"/>
            <family val="2"/>
          </rPr>
          <t>Seleccionar una calificación</t>
        </r>
      </text>
    </comment>
    <comment ref="I78" authorId="1" shapeId="0">
      <text>
        <r>
          <rPr>
            <sz val="9"/>
            <color indexed="81"/>
            <rFont val="Tahoma"/>
            <family val="2"/>
          </rPr>
          <t>Actividad iniciada y dentro de los términos.</t>
        </r>
      </text>
    </comment>
    <comment ref="O78" authorId="1" shapeId="0">
      <text>
        <r>
          <rPr>
            <sz val="9"/>
            <color indexed="81"/>
            <rFont val="Tahoma"/>
            <family val="2"/>
          </rPr>
          <t>Seleccionar una calificación</t>
        </r>
      </text>
    </comment>
    <comment ref="U78" authorId="1" shapeId="0">
      <text>
        <r>
          <rPr>
            <sz val="9"/>
            <color indexed="81"/>
            <rFont val="Tahoma"/>
            <family val="2"/>
          </rPr>
          <t>Seleccionar una calificación</t>
        </r>
      </text>
    </comment>
    <comment ref="I79" authorId="1" shapeId="0">
      <text>
        <r>
          <rPr>
            <sz val="9"/>
            <color indexed="81"/>
            <rFont val="Tahoma"/>
            <family val="2"/>
          </rPr>
          <t>Actividad iniciada y dentro de los términos.</t>
        </r>
      </text>
    </comment>
    <comment ref="O79" authorId="1" shapeId="0">
      <text>
        <r>
          <rPr>
            <sz val="9"/>
            <color indexed="81"/>
            <rFont val="Tahoma"/>
            <family val="2"/>
          </rPr>
          <t>Seleccionar una calificación</t>
        </r>
      </text>
    </comment>
    <comment ref="U79" authorId="1" shapeId="0">
      <text>
        <r>
          <rPr>
            <sz val="9"/>
            <color indexed="81"/>
            <rFont val="Tahoma"/>
            <family val="2"/>
          </rPr>
          <t>Seleccionar una calificación</t>
        </r>
      </text>
    </comment>
    <comment ref="I80" authorId="1" shapeId="0">
      <text>
        <r>
          <rPr>
            <sz val="9"/>
            <color indexed="81"/>
            <rFont val="Tahoma"/>
            <family val="2"/>
          </rPr>
          <t>Actividad iniciada y dentro de los términos.</t>
        </r>
      </text>
    </comment>
    <comment ref="O80" authorId="1" shapeId="0">
      <text>
        <r>
          <rPr>
            <sz val="9"/>
            <color indexed="81"/>
            <rFont val="Tahoma"/>
            <family val="2"/>
          </rPr>
          <t>Seleccionar una calificación</t>
        </r>
      </text>
    </comment>
    <comment ref="U80" authorId="1" shapeId="0">
      <text>
        <r>
          <rPr>
            <sz val="9"/>
            <color indexed="81"/>
            <rFont val="Tahoma"/>
            <family val="2"/>
          </rPr>
          <t>Seleccionar una calificación</t>
        </r>
      </text>
    </comment>
    <comment ref="I81" authorId="1" shapeId="0">
      <text>
        <r>
          <rPr>
            <sz val="9"/>
            <color indexed="81"/>
            <rFont val="Tahoma"/>
            <family val="2"/>
          </rPr>
          <t>Actividad iniciada y dentro de los términos.</t>
        </r>
      </text>
    </comment>
    <comment ref="O81" authorId="1" shapeId="0">
      <text>
        <r>
          <rPr>
            <sz val="9"/>
            <color indexed="81"/>
            <rFont val="Tahoma"/>
            <family val="2"/>
          </rPr>
          <t>Seleccionar una calificación</t>
        </r>
      </text>
    </comment>
    <comment ref="U81" authorId="1" shapeId="0">
      <text>
        <r>
          <rPr>
            <sz val="9"/>
            <color indexed="81"/>
            <rFont val="Tahoma"/>
            <family val="2"/>
          </rPr>
          <t>Seleccionar una calificación</t>
        </r>
      </text>
    </comment>
    <comment ref="I82" authorId="1" shapeId="0">
      <text>
        <r>
          <rPr>
            <sz val="9"/>
            <color indexed="81"/>
            <rFont val="Tahoma"/>
            <family val="2"/>
          </rPr>
          <t>Actividad no realizada ni parcial, ni totalmente en el plazo indicado.</t>
        </r>
      </text>
    </comment>
    <comment ref="O82" authorId="1" shapeId="0">
      <text>
        <r>
          <rPr>
            <sz val="9"/>
            <color indexed="81"/>
            <rFont val="Tahoma"/>
            <family val="2"/>
          </rPr>
          <t>Seleccionar una calificación</t>
        </r>
      </text>
    </comment>
    <comment ref="U82" authorId="1" shapeId="0">
      <text>
        <r>
          <rPr>
            <sz val="9"/>
            <color indexed="81"/>
            <rFont val="Tahoma"/>
            <family val="2"/>
          </rPr>
          <t>Seleccionar una calificación</t>
        </r>
      </text>
    </comment>
    <comment ref="I83" authorId="1" shapeId="0">
      <text>
        <r>
          <rPr>
            <sz val="9"/>
            <color indexed="81"/>
            <rFont val="Tahoma"/>
            <family val="2"/>
          </rPr>
          <t>Seleccionar una calificación</t>
        </r>
      </text>
    </comment>
    <comment ref="O83" authorId="1" shapeId="0">
      <text>
        <r>
          <rPr>
            <sz val="9"/>
            <color indexed="81"/>
            <rFont val="Tahoma"/>
            <family val="2"/>
          </rPr>
          <t>Seleccionar una calificación</t>
        </r>
      </text>
    </comment>
    <comment ref="U83" authorId="1" shapeId="0">
      <text>
        <r>
          <rPr>
            <sz val="9"/>
            <color indexed="81"/>
            <rFont val="Tahoma"/>
            <family val="2"/>
          </rPr>
          <t>Seleccionar una calificación</t>
        </r>
      </text>
    </comment>
    <comment ref="I84" authorId="1" shapeId="0">
      <text>
        <r>
          <rPr>
            <sz val="9"/>
            <color indexed="81"/>
            <rFont val="Tahoma"/>
            <family val="2"/>
          </rPr>
          <t>Seleccionar una calificación</t>
        </r>
      </text>
    </comment>
    <comment ref="O84" authorId="1" shapeId="0">
      <text>
        <r>
          <rPr>
            <sz val="9"/>
            <color indexed="81"/>
            <rFont val="Tahoma"/>
            <family val="2"/>
          </rPr>
          <t>Seleccionar una calificación</t>
        </r>
      </text>
    </comment>
    <comment ref="U84" authorId="1" shapeId="0">
      <text>
        <r>
          <rPr>
            <sz val="9"/>
            <color indexed="81"/>
            <rFont val="Tahoma"/>
            <family val="2"/>
          </rPr>
          <t>Seleccionar una calificación</t>
        </r>
      </text>
    </comment>
    <comment ref="I85" authorId="1" shapeId="0">
      <text>
        <r>
          <rPr>
            <sz val="9"/>
            <color indexed="81"/>
            <rFont val="Tahoma"/>
            <family val="2"/>
          </rPr>
          <t>Seleccionar una calificación</t>
        </r>
      </text>
    </comment>
    <comment ref="O85" authorId="1" shapeId="0">
      <text>
        <r>
          <rPr>
            <sz val="9"/>
            <color indexed="81"/>
            <rFont val="Tahoma"/>
            <family val="2"/>
          </rPr>
          <t>Seleccionar una calificación</t>
        </r>
      </text>
    </comment>
    <comment ref="U85" authorId="1" shapeId="0">
      <text>
        <r>
          <rPr>
            <sz val="9"/>
            <color indexed="81"/>
            <rFont val="Tahoma"/>
            <family val="2"/>
          </rPr>
          <t>Seleccionar una calificación</t>
        </r>
      </text>
    </comment>
    <comment ref="I86" authorId="1" shapeId="0">
      <text>
        <r>
          <rPr>
            <sz val="9"/>
            <color indexed="81"/>
            <rFont val="Tahoma"/>
            <family val="2"/>
          </rPr>
          <t>Seleccionar una calificación</t>
        </r>
      </text>
    </comment>
    <comment ref="O86" authorId="1" shapeId="0">
      <text>
        <r>
          <rPr>
            <sz val="9"/>
            <color indexed="81"/>
            <rFont val="Tahoma"/>
            <family val="2"/>
          </rPr>
          <t>Seleccionar una calificación</t>
        </r>
      </text>
    </comment>
    <comment ref="U86" authorId="1" shapeId="0">
      <text>
        <r>
          <rPr>
            <sz val="9"/>
            <color indexed="81"/>
            <rFont val="Tahoma"/>
            <family val="2"/>
          </rPr>
          <t>Seleccionar una calificación</t>
        </r>
      </text>
    </comment>
    <comment ref="I87" authorId="1" shapeId="0">
      <text>
        <r>
          <rPr>
            <sz val="9"/>
            <color indexed="81"/>
            <rFont val="Tahoma"/>
            <family val="2"/>
          </rPr>
          <t>Seleccionar una calificación</t>
        </r>
      </text>
    </comment>
    <comment ref="O87" authorId="1" shapeId="0">
      <text>
        <r>
          <rPr>
            <sz val="9"/>
            <color indexed="81"/>
            <rFont val="Tahoma"/>
            <family val="2"/>
          </rPr>
          <t>Seleccionar una calificación</t>
        </r>
      </text>
    </comment>
    <comment ref="U87" authorId="1" shapeId="0">
      <text>
        <r>
          <rPr>
            <sz val="9"/>
            <color indexed="81"/>
            <rFont val="Tahoma"/>
            <family val="2"/>
          </rPr>
          <t>Seleccionar una calificación</t>
        </r>
      </text>
    </comment>
    <comment ref="I88" authorId="1" shapeId="0">
      <text>
        <r>
          <rPr>
            <sz val="9"/>
            <color indexed="81"/>
            <rFont val="Tahoma"/>
            <family val="2"/>
          </rPr>
          <t>Actividad iniciada y dentro de los términos.</t>
        </r>
      </text>
    </comment>
    <comment ref="O88" authorId="1" shapeId="0">
      <text>
        <r>
          <rPr>
            <sz val="9"/>
            <color indexed="81"/>
            <rFont val="Tahoma"/>
            <family val="2"/>
          </rPr>
          <t>Seleccionar una calificación</t>
        </r>
      </text>
    </comment>
    <comment ref="U88" authorId="1" shapeId="0">
      <text>
        <r>
          <rPr>
            <sz val="9"/>
            <color indexed="81"/>
            <rFont val="Tahoma"/>
            <family val="2"/>
          </rPr>
          <t>Seleccionar una calificación</t>
        </r>
      </text>
    </comment>
    <comment ref="I89" authorId="1" shapeId="0">
      <text>
        <r>
          <rPr>
            <sz val="9"/>
            <color indexed="81"/>
            <rFont val="Tahoma"/>
            <family val="2"/>
          </rPr>
          <t>Actividad iniciada y dentro de los términos.</t>
        </r>
      </text>
    </comment>
    <comment ref="O89" authorId="1" shapeId="0">
      <text>
        <r>
          <rPr>
            <sz val="9"/>
            <color indexed="81"/>
            <rFont val="Tahoma"/>
            <family val="2"/>
          </rPr>
          <t>Seleccionar una calificación</t>
        </r>
      </text>
    </comment>
    <comment ref="U89" authorId="1" shapeId="0">
      <text>
        <r>
          <rPr>
            <sz val="9"/>
            <color indexed="81"/>
            <rFont val="Tahoma"/>
            <family val="2"/>
          </rPr>
          <t>Seleccionar una calificación</t>
        </r>
      </text>
    </comment>
    <comment ref="I90" authorId="1" shapeId="0">
      <text>
        <r>
          <rPr>
            <sz val="9"/>
            <color indexed="81"/>
            <rFont val="Tahoma"/>
            <family val="2"/>
          </rPr>
          <t>Actividad iniciada y dentro de los términos.</t>
        </r>
      </text>
    </comment>
    <comment ref="O90" authorId="1" shapeId="0">
      <text>
        <r>
          <rPr>
            <sz val="9"/>
            <color indexed="81"/>
            <rFont val="Tahoma"/>
            <family val="2"/>
          </rPr>
          <t>Seleccionar una calificación</t>
        </r>
      </text>
    </comment>
    <comment ref="U90" authorId="1" shapeId="0">
      <text>
        <r>
          <rPr>
            <sz val="9"/>
            <color indexed="81"/>
            <rFont val="Tahoma"/>
            <family val="2"/>
          </rPr>
          <t>Seleccionar una calificación</t>
        </r>
      </text>
    </comment>
    <comment ref="I91" authorId="1" shapeId="0">
      <text>
        <r>
          <rPr>
            <sz val="9"/>
            <color indexed="81"/>
            <rFont val="Tahoma"/>
            <family val="2"/>
          </rPr>
          <t>Actividad iniciada y dentro de los términos.</t>
        </r>
      </text>
    </comment>
    <comment ref="O91" authorId="1" shapeId="0">
      <text>
        <r>
          <rPr>
            <sz val="9"/>
            <color indexed="81"/>
            <rFont val="Tahoma"/>
            <family val="2"/>
          </rPr>
          <t>Seleccionar una calificación</t>
        </r>
      </text>
    </comment>
    <comment ref="U91" authorId="1" shapeId="0">
      <text>
        <r>
          <rPr>
            <sz val="9"/>
            <color indexed="81"/>
            <rFont val="Tahoma"/>
            <family val="2"/>
          </rPr>
          <t>Seleccionar una calificación</t>
        </r>
      </text>
    </comment>
    <comment ref="I92" authorId="1" shapeId="0">
      <text>
        <r>
          <rPr>
            <sz val="9"/>
            <color indexed="81"/>
            <rFont val="Tahoma"/>
            <family val="2"/>
          </rPr>
          <t>Seleccionar una calificación</t>
        </r>
      </text>
    </comment>
    <comment ref="O92" authorId="1" shapeId="0">
      <text>
        <r>
          <rPr>
            <sz val="9"/>
            <color indexed="81"/>
            <rFont val="Tahoma"/>
            <family val="2"/>
          </rPr>
          <t>Seleccionar una calificación</t>
        </r>
      </text>
    </comment>
    <comment ref="U92" authorId="1" shapeId="0">
      <text>
        <r>
          <rPr>
            <sz val="9"/>
            <color indexed="81"/>
            <rFont val="Tahoma"/>
            <family val="2"/>
          </rPr>
          <t>Seleccionar una calificación</t>
        </r>
      </text>
    </comment>
    <comment ref="I93" authorId="1" shapeId="0">
      <text>
        <r>
          <rPr>
            <sz val="9"/>
            <color indexed="81"/>
            <rFont val="Tahoma"/>
            <family val="2"/>
          </rPr>
          <t>Seleccionar una calificación</t>
        </r>
      </text>
    </comment>
    <comment ref="O93" authorId="1" shapeId="0">
      <text>
        <r>
          <rPr>
            <sz val="9"/>
            <color indexed="81"/>
            <rFont val="Tahoma"/>
            <family val="2"/>
          </rPr>
          <t>Seleccionar una calificación</t>
        </r>
      </text>
    </comment>
    <comment ref="U93" authorId="1" shapeId="0">
      <text>
        <r>
          <rPr>
            <sz val="9"/>
            <color indexed="81"/>
            <rFont val="Tahoma"/>
            <family val="2"/>
          </rPr>
          <t>Seleccionar una calificación</t>
        </r>
      </text>
    </comment>
    <comment ref="I94" authorId="1" shapeId="0">
      <text>
        <r>
          <rPr>
            <sz val="9"/>
            <color indexed="81"/>
            <rFont val="Tahoma"/>
            <family val="2"/>
          </rPr>
          <t>Seleccionar una calificación</t>
        </r>
      </text>
    </comment>
    <comment ref="O94" authorId="1" shapeId="0">
      <text>
        <r>
          <rPr>
            <sz val="9"/>
            <color indexed="81"/>
            <rFont val="Tahoma"/>
            <family val="2"/>
          </rPr>
          <t>Seleccionar una calificación</t>
        </r>
      </text>
    </comment>
    <comment ref="U94" authorId="1" shapeId="0">
      <text>
        <r>
          <rPr>
            <sz val="9"/>
            <color indexed="81"/>
            <rFont val="Tahoma"/>
            <family val="2"/>
          </rPr>
          <t>Seleccionar una calificación</t>
        </r>
      </text>
    </comment>
    <comment ref="I95" authorId="1" shapeId="0">
      <text>
        <r>
          <rPr>
            <sz val="9"/>
            <color indexed="81"/>
            <rFont val="Tahoma"/>
            <family val="2"/>
          </rPr>
          <t>Actividad iniciada y dentro de los términos.</t>
        </r>
      </text>
    </comment>
    <comment ref="O95" authorId="1" shapeId="0">
      <text>
        <r>
          <rPr>
            <sz val="9"/>
            <color indexed="81"/>
            <rFont val="Tahoma"/>
            <family val="2"/>
          </rPr>
          <t>Seleccionar una calificación</t>
        </r>
      </text>
    </comment>
    <comment ref="U95" authorId="1" shapeId="0">
      <text>
        <r>
          <rPr>
            <sz val="9"/>
            <color indexed="81"/>
            <rFont val="Tahoma"/>
            <family val="2"/>
          </rPr>
          <t>Seleccionar una calificación</t>
        </r>
      </text>
    </comment>
    <comment ref="I96" authorId="1" shapeId="0">
      <text>
        <r>
          <rPr>
            <sz val="9"/>
            <color indexed="81"/>
            <rFont val="Tahoma"/>
            <family val="2"/>
          </rPr>
          <t>Actividad iniciada y dentro de los términos.</t>
        </r>
      </text>
    </comment>
    <comment ref="O96" authorId="1" shapeId="0">
      <text>
        <r>
          <rPr>
            <sz val="9"/>
            <color indexed="81"/>
            <rFont val="Tahoma"/>
            <family val="2"/>
          </rPr>
          <t>Seleccionar una calificación</t>
        </r>
      </text>
    </comment>
    <comment ref="U96" authorId="1" shapeId="0">
      <text>
        <r>
          <rPr>
            <sz val="9"/>
            <color indexed="81"/>
            <rFont val="Tahoma"/>
            <family val="2"/>
          </rPr>
          <t>Seleccionar una calificación</t>
        </r>
      </text>
    </comment>
    <comment ref="I97" authorId="1" shapeId="0">
      <text>
        <r>
          <rPr>
            <sz val="9"/>
            <color indexed="81"/>
            <rFont val="Tahoma"/>
            <family val="2"/>
          </rPr>
          <t>Actividad iniciada y dentro de los términos.</t>
        </r>
      </text>
    </comment>
    <comment ref="O97" authorId="1" shapeId="0">
      <text>
        <r>
          <rPr>
            <sz val="9"/>
            <color indexed="81"/>
            <rFont val="Tahoma"/>
            <family val="2"/>
          </rPr>
          <t>Seleccionar una calificación</t>
        </r>
      </text>
    </comment>
    <comment ref="U97" authorId="1" shapeId="0">
      <text>
        <r>
          <rPr>
            <sz val="9"/>
            <color indexed="81"/>
            <rFont val="Tahoma"/>
            <family val="2"/>
          </rPr>
          <t>Seleccionar una calificación</t>
        </r>
      </text>
    </comment>
    <comment ref="I98" authorId="1" shapeId="0">
      <text>
        <r>
          <rPr>
            <sz val="9"/>
            <color indexed="81"/>
            <rFont val="Tahoma"/>
            <family val="2"/>
          </rPr>
          <t>Actividad iniciada y dentro de los términos.</t>
        </r>
      </text>
    </comment>
    <comment ref="O98" authorId="1" shapeId="0">
      <text>
        <r>
          <rPr>
            <sz val="9"/>
            <color indexed="81"/>
            <rFont val="Tahoma"/>
            <family val="2"/>
          </rPr>
          <t>Seleccionar una calificación</t>
        </r>
      </text>
    </comment>
    <comment ref="U98" authorId="1" shapeId="0">
      <text>
        <r>
          <rPr>
            <sz val="9"/>
            <color indexed="81"/>
            <rFont val="Tahoma"/>
            <family val="2"/>
          </rPr>
          <t>Seleccionar una calificación</t>
        </r>
      </text>
    </comment>
    <comment ref="I99" authorId="1" shapeId="0">
      <text>
        <r>
          <rPr>
            <sz val="9"/>
            <color indexed="81"/>
            <rFont val="Tahoma"/>
            <family val="2"/>
          </rPr>
          <t>Seleccionar una calificación</t>
        </r>
      </text>
    </comment>
    <comment ref="O99" authorId="1" shapeId="0">
      <text>
        <r>
          <rPr>
            <sz val="9"/>
            <color indexed="81"/>
            <rFont val="Tahoma"/>
            <family val="2"/>
          </rPr>
          <t>Seleccionar una calificación</t>
        </r>
      </text>
    </comment>
    <comment ref="U99" authorId="1" shapeId="0">
      <text>
        <r>
          <rPr>
            <sz val="9"/>
            <color indexed="81"/>
            <rFont val="Tahoma"/>
            <family val="2"/>
          </rPr>
          <t>Seleccionar una calificación</t>
        </r>
      </text>
    </comment>
    <comment ref="I100" authorId="1" shapeId="0">
      <text>
        <r>
          <rPr>
            <sz val="9"/>
            <color indexed="81"/>
            <rFont val="Tahoma"/>
            <family val="2"/>
          </rPr>
          <t>Seleccionar una calificación</t>
        </r>
      </text>
    </comment>
    <comment ref="O100" authorId="1" shapeId="0">
      <text>
        <r>
          <rPr>
            <sz val="9"/>
            <color indexed="81"/>
            <rFont val="Tahoma"/>
            <family val="2"/>
          </rPr>
          <t>Seleccionar una calificación</t>
        </r>
      </text>
    </comment>
    <comment ref="U100" authorId="1" shapeId="0">
      <text>
        <r>
          <rPr>
            <sz val="9"/>
            <color indexed="81"/>
            <rFont val="Tahoma"/>
            <family val="2"/>
          </rPr>
          <t>Seleccionar una calificación</t>
        </r>
      </text>
    </comment>
    <comment ref="B101" authorId="0" shapeId="0">
      <text>
        <r>
          <rPr>
            <b/>
            <sz val="9"/>
            <color indexed="81"/>
            <rFont val="Tahoma"/>
            <family val="2"/>
          </rPr>
          <t>Precise los objetivos que la entidad desea lograr en la vigencia y Enuncie una a una las actividades que se realizarán  al logro de cada objetivo planteado.</t>
        </r>
      </text>
    </comment>
    <comment ref="I101" authorId="1" shapeId="0">
      <text>
        <r>
          <rPr>
            <sz val="9"/>
            <color indexed="81"/>
            <rFont val="Tahoma"/>
            <family val="2"/>
          </rPr>
          <t>Seleccionar una calificación</t>
        </r>
      </text>
    </comment>
    <comment ref="O101" authorId="1" shapeId="0">
      <text>
        <r>
          <rPr>
            <sz val="9"/>
            <color indexed="81"/>
            <rFont val="Tahoma"/>
            <family val="2"/>
          </rPr>
          <t>Seleccionar una calificación</t>
        </r>
      </text>
    </comment>
    <comment ref="U101" authorId="1" shapeId="0">
      <text>
        <r>
          <rPr>
            <sz val="9"/>
            <color indexed="81"/>
            <rFont val="Tahoma"/>
            <family val="2"/>
          </rPr>
          <t>Seleccionar una calificación</t>
        </r>
      </text>
    </comment>
    <comment ref="I102" authorId="1" shapeId="0">
      <text>
        <r>
          <rPr>
            <sz val="9"/>
            <color indexed="81"/>
            <rFont val="Tahoma"/>
            <family val="2"/>
          </rPr>
          <t>Seleccionar una calificación</t>
        </r>
      </text>
    </comment>
    <comment ref="O102" authorId="1" shapeId="0">
      <text>
        <r>
          <rPr>
            <sz val="9"/>
            <color indexed="81"/>
            <rFont val="Tahoma"/>
            <family val="2"/>
          </rPr>
          <t>Seleccionar una calificación</t>
        </r>
      </text>
    </comment>
    <comment ref="U102" authorId="1" shapeId="0">
      <text>
        <r>
          <rPr>
            <sz val="9"/>
            <color indexed="81"/>
            <rFont val="Tahoma"/>
            <family val="2"/>
          </rPr>
          <t>Seleccionar una calificación</t>
        </r>
      </text>
    </comment>
    <comment ref="I103" authorId="1" shapeId="0">
      <text>
        <r>
          <rPr>
            <sz val="9"/>
            <color indexed="81"/>
            <rFont val="Tahoma"/>
            <family val="2"/>
          </rPr>
          <t>Actividad realizada totalmente y en el plazo indicado.</t>
        </r>
      </text>
    </comment>
    <comment ref="O103" authorId="1" shapeId="0">
      <text>
        <r>
          <rPr>
            <sz val="9"/>
            <color indexed="81"/>
            <rFont val="Tahoma"/>
            <family val="2"/>
          </rPr>
          <t>Seleccionar una calificación</t>
        </r>
      </text>
    </comment>
    <comment ref="U103" authorId="1" shapeId="0">
      <text>
        <r>
          <rPr>
            <sz val="9"/>
            <color indexed="81"/>
            <rFont val="Tahoma"/>
            <family val="2"/>
          </rPr>
          <t>Seleccionar una calificación</t>
        </r>
      </text>
    </comment>
    <comment ref="I104" authorId="1" shapeId="0">
      <text>
        <r>
          <rPr>
            <sz val="9"/>
            <color indexed="81"/>
            <rFont val="Tahoma"/>
            <family val="2"/>
          </rPr>
          <t>Actividad iniciada y dentro de los términos.</t>
        </r>
      </text>
    </comment>
    <comment ref="O104" authorId="1" shapeId="0">
      <text>
        <r>
          <rPr>
            <sz val="9"/>
            <color indexed="81"/>
            <rFont val="Tahoma"/>
            <family val="2"/>
          </rPr>
          <t>Seleccionar una calificación</t>
        </r>
      </text>
    </comment>
    <comment ref="U104" authorId="1" shapeId="0">
      <text>
        <r>
          <rPr>
            <sz val="9"/>
            <color indexed="81"/>
            <rFont val="Tahoma"/>
            <family val="2"/>
          </rPr>
          <t>Seleccionar una calificación</t>
        </r>
      </text>
    </comment>
    <comment ref="I105" authorId="1" shapeId="0">
      <text>
        <r>
          <rPr>
            <sz val="9"/>
            <color indexed="81"/>
            <rFont val="Tahoma"/>
            <family val="2"/>
          </rPr>
          <t>Actividad iniciada y dentro de los términos.</t>
        </r>
      </text>
    </comment>
    <comment ref="O105" authorId="1" shapeId="0">
      <text>
        <r>
          <rPr>
            <sz val="9"/>
            <color indexed="81"/>
            <rFont val="Tahoma"/>
            <family val="2"/>
          </rPr>
          <t>Seleccionar una calificación</t>
        </r>
      </text>
    </comment>
    <comment ref="U105" authorId="1" shapeId="0">
      <text>
        <r>
          <rPr>
            <sz val="9"/>
            <color indexed="81"/>
            <rFont val="Tahoma"/>
            <family val="2"/>
          </rPr>
          <t>Seleccionar una calificación</t>
        </r>
      </text>
    </comment>
    <comment ref="I106" authorId="1" shapeId="0">
      <text>
        <r>
          <rPr>
            <sz val="9"/>
            <color indexed="81"/>
            <rFont val="Tahoma"/>
            <family val="2"/>
          </rPr>
          <t>Actividad iniciada y dentro de los términos.</t>
        </r>
      </text>
    </comment>
    <comment ref="O106" authorId="1" shapeId="0">
      <text>
        <r>
          <rPr>
            <sz val="9"/>
            <color indexed="81"/>
            <rFont val="Tahoma"/>
            <family val="2"/>
          </rPr>
          <t>Seleccionar una calificación</t>
        </r>
      </text>
    </comment>
    <comment ref="U106" authorId="1" shapeId="0">
      <text>
        <r>
          <rPr>
            <sz val="9"/>
            <color indexed="81"/>
            <rFont val="Tahoma"/>
            <family val="2"/>
          </rPr>
          <t>Seleccionar una calificación</t>
        </r>
      </text>
    </comment>
    <comment ref="I107" authorId="1" shapeId="0">
      <text>
        <r>
          <rPr>
            <sz val="9"/>
            <color indexed="81"/>
            <rFont val="Tahoma"/>
            <family val="2"/>
          </rPr>
          <t>Actividad iniciada y dentro de los términos.</t>
        </r>
      </text>
    </comment>
    <comment ref="O107" authorId="1" shapeId="0">
      <text>
        <r>
          <rPr>
            <sz val="9"/>
            <color indexed="81"/>
            <rFont val="Tahoma"/>
            <family val="2"/>
          </rPr>
          <t>Seleccionar una calificación</t>
        </r>
      </text>
    </comment>
    <comment ref="U107" authorId="1" shapeId="0">
      <text>
        <r>
          <rPr>
            <sz val="9"/>
            <color indexed="81"/>
            <rFont val="Tahoma"/>
            <family val="2"/>
          </rPr>
          <t>Seleccionar una calificación</t>
        </r>
      </text>
    </comment>
    <comment ref="I108" authorId="1" shapeId="0">
      <text>
        <r>
          <rPr>
            <sz val="9"/>
            <color indexed="81"/>
            <rFont val="Tahoma"/>
            <family val="2"/>
          </rPr>
          <t>Actividad iniciada y dentro de los términos.</t>
        </r>
      </text>
    </comment>
    <comment ref="O108" authorId="1" shapeId="0">
      <text>
        <r>
          <rPr>
            <sz val="9"/>
            <color indexed="81"/>
            <rFont val="Tahoma"/>
            <family val="2"/>
          </rPr>
          <t>Seleccionar una calificación</t>
        </r>
      </text>
    </comment>
    <comment ref="U108" authorId="1" shapeId="0">
      <text>
        <r>
          <rPr>
            <sz val="9"/>
            <color indexed="81"/>
            <rFont val="Tahoma"/>
            <family val="2"/>
          </rPr>
          <t>Seleccionar una calificación</t>
        </r>
      </text>
    </comment>
    <comment ref="I109" authorId="1" shapeId="0">
      <text>
        <r>
          <rPr>
            <sz val="9"/>
            <color indexed="81"/>
            <rFont val="Tahoma"/>
            <family val="2"/>
          </rPr>
          <t>Actividad realizada totalmente y en el plazo indicado.</t>
        </r>
      </text>
    </comment>
    <comment ref="O109" authorId="1" shapeId="0">
      <text>
        <r>
          <rPr>
            <sz val="9"/>
            <color indexed="81"/>
            <rFont val="Tahoma"/>
            <family val="2"/>
          </rPr>
          <t>Seleccionar una calificación</t>
        </r>
      </text>
    </comment>
    <comment ref="U109" authorId="1" shapeId="0">
      <text>
        <r>
          <rPr>
            <sz val="9"/>
            <color indexed="81"/>
            <rFont val="Tahoma"/>
            <family val="2"/>
          </rPr>
          <t>Seleccionar una calificación</t>
        </r>
      </text>
    </comment>
    <comment ref="I110" authorId="1" shapeId="0">
      <text>
        <r>
          <rPr>
            <sz val="9"/>
            <color indexed="81"/>
            <rFont val="Tahoma"/>
            <family val="2"/>
          </rPr>
          <t>Actividad iniciada y dentro de los términos.</t>
        </r>
      </text>
    </comment>
    <comment ref="O110" authorId="1" shapeId="0">
      <text>
        <r>
          <rPr>
            <sz val="9"/>
            <color indexed="81"/>
            <rFont val="Tahoma"/>
            <family val="2"/>
          </rPr>
          <t>Seleccionar una calificación</t>
        </r>
      </text>
    </comment>
    <comment ref="U110" authorId="1" shapeId="0">
      <text>
        <r>
          <rPr>
            <sz val="9"/>
            <color indexed="81"/>
            <rFont val="Tahoma"/>
            <family val="2"/>
          </rPr>
          <t>Seleccionar una calificación</t>
        </r>
      </text>
    </comment>
    <comment ref="I111" authorId="1" shapeId="0">
      <text>
        <r>
          <rPr>
            <sz val="9"/>
            <color indexed="81"/>
            <rFont val="Tahoma"/>
            <family val="2"/>
          </rPr>
          <t>Actividad iniciada y dentro de los términos.</t>
        </r>
      </text>
    </comment>
    <comment ref="O111" authorId="1" shapeId="0">
      <text>
        <r>
          <rPr>
            <sz val="9"/>
            <color indexed="81"/>
            <rFont val="Tahoma"/>
            <family val="2"/>
          </rPr>
          <t>Seleccionar una calificación</t>
        </r>
      </text>
    </comment>
    <comment ref="U111" authorId="1" shapeId="0">
      <text>
        <r>
          <rPr>
            <sz val="9"/>
            <color indexed="81"/>
            <rFont val="Tahoma"/>
            <family val="2"/>
          </rPr>
          <t>Seleccionar una calificación</t>
        </r>
      </text>
    </comment>
    <comment ref="I112" authorId="1" shapeId="0">
      <text>
        <r>
          <rPr>
            <sz val="9"/>
            <color indexed="81"/>
            <rFont val="Tahoma"/>
            <family val="2"/>
          </rPr>
          <t>Seleccionar una calificación</t>
        </r>
      </text>
    </comment>
    <comment ref="O112" authorId="1" shapeId="0">
      <text>
        <r>
          <rPr>
            <sz val="9"/>
            <color indexed="81"/>
            <rFont val="Tahoma"/>
            <family val="2"/>
          </rPr>
          <t>Seleccionar una calificación</t>
        </r>
      </text>
    </comment>
    <comment ref="U112" authorId="1" shapeId="0">
      <text>
        <r>
          <rPr>
            <sz val="9"/>
            <color indexed="81"/>
            <rFont val="Tahoma"/>
            <family val="2"/>
          </rPr>
          <t>Seleccionar una calificación</t>
        </r>
      </text>
    </comment>
    <comment ref="I113" authorId="1" shapeId="0">
      <text>
        <r>
          <rPr>
            <sz val="9"/>
            <color indexed="81"/>
            <rFont val="Tahoma"/>
            <family val="2"/>
          </rPr>
          <t>Seleccionar una calificación</t>
        </r>
      </text>
    </comment>
    <comment ref="O113" authorId="1" shapeId="0">
      <text>
        <r>
          <rPr>
            <sz val="9"/>
            <color indexed="81"/>
            <rFont val="Tahoma"/>
            <family val="2"/>
          </rPr>
          <t>Seleccionar una calificación</t>
        </r>
      </text>
    </comment>
    <comment ref="U113" authorId="1" shapeId="0">
      <text>
        <r>
          <rPr>
            <sz val="9"/>
            <color indexed="81"/>
            <rFont val="Tahoma"/>
            <family val="2"/>
          </rPr>
          <t>Seleccionar una calificación</t>
        </r>
      </text>
    </comment>
    <comment ref="I114" authorId="1" shapeId="0">
      <text>
        <r>
          <rPr>
            <sz val="9"/>
            <color indexed="81"/>
            <rFont val="Tahoma"/>
            <family val="2"/>
          </rPr>
          <t>Seleccionar una calificación</t>
        </r>
      </text>
    </comment>
    <comment ref="O114" authorId="1" shapeId="0">
      <text>
        <r>
          <rPr>
            <sz val="9"/>
            <color indexed="81"/>
            <rFont val="Tahoma"/>
            <family val="2"/>
          </rPr>
          <t>Seleccionar una calificación</t>
        </r>
      </text>
    </comment>
    <comment ref="U114" authorId="1" shapeId="0">
      <text>
        <r>
          <rPr>
            <sz val="9"/>
            <color indexed="81"/>
            <rFont val="Tahoma"/>
            <family val="2"/>
          </rPr>
          <t>Seleccionar una calificación</t>
        </r>
      </text>
    </comment>
    <comment ref="I115" authorId="1" shapeId="0">
      <text>
        <r>
          <rPr>
            <sz val="9"/>
            <color indexed="81"/>
            <rFont val="Tahoma"/>
            <family val="2"/>
          </rPr>
          <t>Actividad iniciada y dentro de los términos.</t>
        </r>
      </text>
    </comment>
    <comment ref="O115" authorId="1" shapeId="0">
      <text>
        <r>
          <rPr>
            <sz val="9"/>
            <color indexed="81"/>
            <rFont val="Tahoma"/>
            <family val="2"/>
          </rPr>
          <t>Seleccionar una calificación</t>
        </r>
      </text>
    </comment>
    <comment ref="U115" authorId="1" shapeId="0">
      <text>
        <r>
          <rPr>
            <sz val="9"/>
            <color indexed="81"/>
            <rFont val="Tahoma"/>
            <family val="2"/>
          </rPr>
          <t>Seleccionar una calificación</t>
        </r>
      </text>
    </comment>
    <comment ref="I116" authorId="1" shapeId="0">
      <text>
        <r>
          <rPr>
            <sz val="9"/>
            <color indexed="81"/>
            <rFont val="Tahoma"/>
            <family val="2"/>
          </rPr>
          <t>Actividad realizada totalmente pero no en el plazo indicado.</t>
        </r>
      </text>
    </comment>
    <comment ref="O116" authorId="1" shapeId="0">
      <text>
        <r>
          <rPr>
            <sz val="9"/>
            <color indexed="81"/>
            <rFont val="Tahoma"/>
            <family val="2"/>
          </rPr>
          <t>Seleccionar una calificación</t>
        </r>
      </text>
    </comment>
    <comment ref="U116" authorId="1" shapeId="0">
      <text>
        <r>
          <rPr>
            <sz val="9"/>
            <color indexed="81"/>
            <rFont val="Tahoma"/>
            <family val="2"/>
          </rPr>
          <t>Seleccionar una calificación</t>
        </r>
      </text>
    </comment>
    <comment ref="I117" authorId="1" shapeId="0">
      <text>
        <r>
          <rPr>
            <sz val="9"/>
            <color indexed="81"/>
            <rFont val="Tahoma"/>
            <family val="2"/>
          </rPr>
          <t>Actividad realizada totalmente pero no en el plazo indicado.</t>
        </r>
      </text>
    </comment>
    <comment ref="O117" authorId="1" shapeId="0">
      <text>
        <r>
          <rPr>
            <sz val="9"/>
            <color indexed="81"/>
            <rFont val="Tahoma"/>
            <family val="2"/>
          </rPr>
          <t>Seleccionar una calificación</t>
        </r>
      </text>
    </comment>
    <comment ref="U117" authorId="1" shapeId="0">
      <text>
        <r>
          <rPr>
            <sz val="9"/>
            <color indexed="81"/>
            <rFont val="Tahoma"/>
            <family val="2"/>
          </rPr>
          <t>Seleccionar una calificación</t>
        </r>
      </text>
    </comment>
    <comment ref="I118" authorId="1" shapeId="0">
      <text>
        <r>
          <rPr>
            <sz val="9"/>
            <color indexed="81"/>
            <rFont val="Tahoma"/>
            <family val="2"/>
          </rPr>
          <t>Actividad realizada totalmente pero no en el plazo indicado.</t>
        </r>
      </text>
    </comment>
    <comment ref="O118" authorId="1" shapeId="0">
      <text>
        <r>
          <rPr>
            <sz val="9"/>
            <color indexed="81"/>
            <rFont val="Tahoma"/>
            <family val="2"/>
          </rPr>
          <t>Seleccionar una calificación</t>
        </r>
      </text>
    </comment>
    <comment ref="U118" authorId="1" shapeId="0">
      <text>
        <r>
          <rPr>
            <sz val="9"/>
            <color indexed="81"/>
            <rFont val="Tahoma"/>
            <family val="2"/>
          </rPr>
          <t>Seleccionar una calificación</t>
        </r>
      </text>
    </comment>
    <comment ref="I119" authorId="1" shapeId="0">
      <text>
        <r>
          <rPr>
            <sz val="9"/>
            <color indexed="81"/>
            <rFont val="Tahoma"/>
            <family val="2"/>
          </rPr>
          <t>Actividad realizada totalmente pero no en el plazo indicado.</t>
        </r>
      </text>
    </comment>
    <comment ref="O119" authorId="1" shapeId="0">
      <text>
        <r>
          <rPr>
            <sz val="9"/>
            <color indexed="81"/>
            <rFont val="Tahoma"/>
            <family val="2"/>
          </rPr>
          <t>Seleccionar una calificación</t>
        </r>
      </text>
    </comment>
    <comment ref="U119" authorId="1" shapeId="0">
      <text>
        <r>
          <rPr>
            <sz val="9"/>
            <color indexed="81"/>
            <rFont val="Tahoma"/>
            <family val="2"/>
          </rPr>
          <t>Seleccionar una calificación</t>
        </r>
      </text>
    </comment>
    <comment ref="I120" authorId="1" shapeId="0">
      <text>
        <r>
          <rPr>
            <sz val="9"/>
            <color indexed="81"/>
            <rFont val="Tahoma"/>
            <family val="2"/>
          </rPr>
          <t>Actividad realizada totalmente pero no en el plazo indicado.</t>
        </r>
      </text>
    </comment>
    <comment ref="O120" authorId="1" shapeId="0">
      <text>
        <r>
          <rPr>
            <sz val="9"/>
            <color indexed="81"/>
            <rFont val="Tahoma"/>
            <family val="2"/>
          </rPr>
          <t>Seleccionar una calificación</t>
        </r>
      </text>
    </comment>
    <comment ref="U120" authorId="1" shapeId="0">
      <text>
        <r>
          <rPr>
            <sz val="9"/>
            <color indexed="81"/>
            <rFont val="Tahoma"/>
            <family val="2"/>
          </rPr>
          <t>Seleccionar una calificación</t>
        </r>
      </text>
    </comment>
    <comment ref="I121" authorId="1" shapeId="0">
      <text>
        <r>
          <rPr>
            <sz val="9"/>
            <color indexed="81"/>
            <rFont val="Tahoma"/>
            <family val="2"/>
          </rPr>
          <t>Actividad iniciada y dentro de los términos.</t>
        </r>
      </text>
    </comment>
    <comment ref="O121" authorId="1" shapeId="0">
      <text>
        <r>
          <rPr>
            <sz val="9"/>
            <color indexed="81"/>
            <rFont val="Tahoma"/>
            <family val="2"/>
          </rPr>
          <t>Seleccionar una calificación</t>
        </r>
      </text>
    </comment>
    <comment ref="U121" authorId="1" shapeId="0">
      <text>
        <r>
          <rPr>
            <sz val="9"/>
            <color indexed="81"/>
            <rFont val="Tahoma"/>
            <family val="2"/>
          </rPr>
          <t>Seleccionar una calificación</t>
        </r>
      </text>
    </comment>
    <comment ref="I122" authorId="1" shapeId="0">
      <text>
        <r>
          <rPr>
            <sz val="9"/>
            <color indexed="81"/>
            <rFont val="Tahoma"/>
            <family val="2"/>
          </rPr>
          <t>Actividad iniciada y dentro de los términos.</t>
        </r>
      </text>
    </comment>
    <comment ref="O122" authorId="1" shapeId="0">
      <text>
        <r>
          <rPr>
            <sz val="9"/>
            <color indexed="81"/>
            <rFont val="Tahoma"/>
            <family val="2"/>
          </rPr>
          <t>Seleccionar una calificación</t>
        </r>
      </text>
    </comment>
    <comment ref="U122" authorId="1" shapeId="0">
      <text>
        <r>
          <rPr>
            <sz val="9"/>
            <color indexed="81"/>
            <rFont val="Tahoma"/>
            <family val="2"/>
          </rPr>
          <t>Seleccionar una calificación</t>
        </r>
      </text>
    </comment>
    <comment ref="I123" authorId="1" shapeId="0">
      <text>
        <r>
          <rPr>
            <sz val="9"/>
            <color indexed="81"/>
            <rFont val="Tahoma"/>
            <family val="2"/>
          </rPr>
          <t>Actividad iniciada y dentro de los términos.</t>
        </r>
      </text>
    </comment>
    <comment ref="O123" authorId="1" shapeId="0">
      <text>
        <r>
          <rPr>
            <sz val="9"/>
            <color indexed="81"/>
            <rFont val="Tahoma"/>
            <family val="2"/>
          </rPr>
          <t>Seleccionar una calificación</t>
        </r>
      </text>
    </comment>
    <comment ref="U123" authorId="1" shapeId="0">
      <text>
        <r>
          <rPr>
            <sz val="9"/>
            <color indexed="81"/>
            <rFont val="Tahoma"/>
            <family val="2"/>
          </rPr>
          <t>Seleccionar una calificación</t>
        </r>
      </text>
    </comment>
    <comment ref="I124" authorId="1" shapeId="0">
      <text>
        <r>
          <rPr>
            <sz val="9"/>
            <color indexed="81"/>
            <rFont val="Tahoma"/>
            <family val="2"/>
          </rPr>
          <t>Actividad iniciada y dentro de los términos.</t>
        </r>
      </text>
    </comment>
    <comment ref="O124" authorId="1" shapeId="0">
      <text>
        <r>
          <rPr>
            <sz val="9"/>
            <color indexed="81"/>
            <rFont val="Tahoma"/>
            <family val="2"/>
          </rPr>
          <t>Seleccionar una calificación</t>
        </r>
      </text>
    </comment>
    <comment ref="U124" authorId="1" shapeId="0">
      <text>
        <r>
          <rPr>
            <sz val="9"/>
            <color indexed="81"/>
            <rFont val="Tahoma"/>
            <family val="2"/>
          </rPr>
          <t>Seleccionar una calificación</t>
        </r>
      </text>
    </comment>
    <comment ref="I125" authorId="1" shapeId="0">
      <text>
        <r>
          <rPr>
            <sz val="9"/>
            <color indexed="81"/>
            <rFont val="Tahoma"/>
            <family val="2"/>
          </rPr>
          <t>Actividad iniciada y dentro de los términos.</t>
        </r>
      </text>
    </comment>
    <comment ref="O125" authorId="1" shapeId="0">
      <text>
        <r>
          <rPr>
            <sz val="9"/>
            <color indexed="81"/>
            <rFont val="Tahoma"/>
            <family val="2"/>
          </rPr>
          <t>Seleccionar una calificación</t>
        </r>
      </text>
    </comment>
    <comment ref="U125" authorId="1" shapeId="0">
      <text>
        <r>
          <rPr>
            <sz val="9"/>
            <color indexed="81"/>
            <rFont val="Tahoma"/>
            <family val="2"/>
          </rPr>
          <t>Seleccionar una calificación</t>
        </r>
      </text>
    </comment>
    <comment ref="I126" authorId="1" shapeId="0">
      <text>
        <r>
          <rPr>
            <sz val="9"/>
            <color indexed="81"/>
            <rFont val="Tahoma"/>
            <family val="2"/>
          </rPr>
          <t>Seleccionar una calificación</t>
        </r>
      </text>
    </comment>
    <comment ref="O126" authorId="1" shapeId="0">
      <text>
        <r>
          <rPr>
            <sz val="9"/>
            <color indexed="81"/>
            <rFont val="Tahoma"/>
            <family val="2"/>
          </rPr>
          <t>Seleccionar una calificación</t>
        </r>
      </text>
    </comment>
    <comment ref="U126" authorId="1" shapeId="0">
      <text>
        <r>
          <rPr>
            <sz val="9"/>
            <color indexed="81"/>
            <rFont val="Tahoma"/>
            <family val="2"/>
          </rPr>
          <t>Seleccionar una calificación</t>
        </r>
      </text>
    </comment>
    <comment ref="I127" authorId="1" shapeId="0">
      <text>
        <r>
          <rPr>
            <sz val="9"/>
            <color indexed="81"/>
            <rFont val="Tahoma"/>
            <family val="2"/>
          </rPr>
          <t>Seleccionar una calificación</t>
        </r>
      </text>
    </comment>
    <comment ref="O127" authorId="1" shapeId="0">
      <text>
        <r>
          <rPr>
            <sz val="9"/>
            <color indexed="81"/>
            <rFont val="Tahoma"/>
            <family val="2"/>
          </rPr>
          <t>Seleccionar una calificación</t>
        </r>
      </text>
    </comment>
    <comment ref="U127" authorId="1" shapeId="0">
      <text>
        <r>
          <rPr>
            <sz val="9"/>
            <color indexed="81"/>
            <rFont val="Tahoma"/>
            <family val="2"/>
          </rPr>
          <t>Seleccionar una calificación</t>
        </r>
      </text>
    </comment>
    <comment ref="I128" authorId="1" shapeId="0">
      <text>
        <r>
          <rPr>
            <sz val="9"/>
            <color indexed="81"/>
            <rFont val="Tahoma"/>
            <family val="2"/>
          </rPr>
          <t>Seleccionar una calificación</t>
        </r>
      </text>
    </comment>
    <comment ref="O128" authorId="1" shapeId="0">
      <text>
        <r>
          <rPr>
            <sz val="9"/>
            <color indexed="81"/>
            <rFont val="Tahoma"/>
            <family val="2"/>
          </rPr>
          <t>Seleccionar una calificación</t>
        </r>
      </text>
    </comment>
    <comment ref="U128" authorId="1" shapeId="0">
      <text>
        <r>
          <rPr>
            <sz val="9"/>
            <color indexed="81"/>
            <rFont val="Tahoma"/>
            <family val="2"/>
          </rPr>
          <t>Seleccionar una calificación</t>
        </r>
      </text>
    </comment>
    <comment ref="I129" authorId="1" shapeId="0">
      <text>
        <r>
          <rPr>
            <sz val="9"/>
            <color indexed="81"/>
            <rFont val="Tahoma"/>
            <family val="2"/>
          </rPr>
          <t>Actividad iniciada y dentro de los términos.</t>
        </r>
      </text>
    </comment>
    <comment ref="O129" authorId="1" shapeId="0">
      <text>
        <r>
          <rPr>
            <sz val="9"/>
            <color indexed="81"/>
            <rFont val="Tahoma"/>
            <family val="2"/>
          </rPr>
          <t>Seleccionar una calificación</t>
        </r>
      </text>
    </comment>
    <comment ref="U129" authorId="1" shapeId="0">
      <text>
        <r>
          <rPr>
            <sz val="9"/>
            <color indexed="81"/>
            <rFont val="Tahoma"/>
            <family val="2"/>
          </rPr>
          <t>Seleccionar una calificación</t>
        </r>
      </text>
    </comment>
    <comment ref="I130" authorId="1" shapeId="0">
      <text>
        <r>
          <rPr>
            <sz val="9"/>
            <color indexed="81"/>
            <rFont val="Tahoma"/>
            <family val="2"/>
          </rPr>
          <t>Actividad iniciada y dentro de los términos.</t>
        </r>
      </text>
    </comment>
    <comment ref="O130" authorId="1" shapeId="0">
      <text>
        <r>
          <rPr>
            <sz val="9"/>
            <color indexed="81"/>
            <rFont val="Tahoma"/>
            <family val="2"/>
          </rPr>
          <t>Seleccionar una calificación</t>
        </r>
      </text>
    </comment>
    <comment ref="U130" authorId="1" shapeId="0">
      <text>
        <r>
          <rPr>
            <sz val="9"/>
            <color indexed="81"/>
            <rFont val="Tahoma"/>
            <family val="2"/>
          </rPr>
          <t>Seleccionar una calificación</t>
        </r>
      </text>
    </comment>
    <comment ref="I131" authorId="1" shapeId="0">
      <text>
        <r>
          <rPr>
            <sz val="9"/>
            <color indexed="81"/>
            <rFont val="Tahoma"/>
            <family val="2"/>
          </rPr>
          <t>Actividad iniciada y dentro de los términos.</t>
        </r>
      </text>
    </comment>
    <comment ref="O131" authorId="1" shapeId="0">
      <text>
        <r>
          <rPr>
            <sz val="9"/>
            <color indexed="81"/>
            <rFont val="Tahoma"/>
            <family val="2"/>
          </rPr>
          <t>Seleccionar una calificación</t>
        </r>
      </text>
    </comment>
    <comment ref="U131" authorId="1" shapeId="0">
      <text>
        <r>
          <rPr>
            <sz val="9"/>
            <color indexed="81"/>
            <rFont val="Tahoma"/>
            <family val="2"/>
          </rPr>
          <t>Seleccionar una calificación</t>
        </r>
      </text>
    </comment>
    <comment ref="I132" authorId="1" shapeId="0">
      <text>
        <r>
          <rPr>
            <sz val="9"/>
            <color indexed="81"/>
            <rFont val="Tahoma"/>
            <family val="2"/>
          </rPr>
          <t>Actividad iniciada y dentro de los términos.</t>
        </r>
      </text>
    </comment>
    <comment ref="O132" authorId="1" shapeId="0">
      <text>
        <r>
          <rPr>
            <sz val="9"/>
            <color indexed="81"/>
            <rFont val="Tahoma"/>
            <family val="2"/>
          </rPr>
          <t>Seleccionar una calificación</t>
        </r>
      </text>
    </comment>
    <comment ref="U132" authorId="1" shapeId="0">
      <text>
        <r>
          <rPr>
            <sz val="9"/>
            <color indexed="81"/>
            <rFont val="Tahoma"/>
            <family val="2"/>
          </rPr>
          <t>Seleccionar una calificación</t>
        </r>
      </text>
    </comment>
    <comment ref="I133" authorId="1" shapeId="0">
      <text>
        <r>
          <rPr>
            <sz val="9"/>
            <color indexed="81"/>
            <rFont val="Tahoma"/>
            <family val="2"/>
          </rPr>
          <t>Actividad iniciada y dentro de los términos.</t>
        </r>
      </text>
    </comment>
    <comment ref="O133" authorId="1" shapeId="0">
      <text>
        <r>
          <rPr>
            <sz val="9"/>
            <color indexed="81"/>
            <rFont val="Tahoma"/>
            <family val="2"/>
          </rPr>
          <t>Seleccionar una calificación</t>
        </r>
      </text>
    </comment>
    <comment ref="U133" authorId="1" shapeId="0">
      <text>
        <r>
          <rPr>
            <sz val="9"/>
            <color indexed="81"/>
            <rFont val="Tahoma"/>
            <family val="2"/>
          </rPr>
          <t>Seleccionar una calificación</t>
        </r>
      </text>
    </comment>
    <comment ref="I134" authorId="1" shapeId="0">
      <text>
        <r>
          <rPr>
            <sz val="9"/>
            <color indexed="81"/>
            <rFont val="Tahoma"/>
            <family val="2"/>
          </rPr>
          <t>Actividad iniciada y dentro de los términos.</t>
        </r>
      </text>
    </comment>
    <comment ref="O134" authorId="1" shapeId="0">
      <text>
        <r>
          <rPr>
            <sz val="9"/>
            <color indexed="81"/>
            <rFont val="Tahoma"/>
            <family val="2"/>
          </rPr>
          <t>Seleccionar una calificación</t>
        </r>
      </text>
    </comment>
    <comment ref="U134" authorId="1" shapeId="0">
      <text>
        <r>
          <rPr>
            <sz val="9"/>
            <color indexed="81"/>
            <rFont val="Tahoma"/>
            <family val="2"/>
          </rPr>
          <t>Seleccionar una calificación</t>
        </r>
      </text>
    </comment>
    <comment ref="I135" authorId="1" shapeId="0">
      <text>
        <r>
          <rPr>
            <sz val="9"/>
            <color indexed="81"/>
            <rFont val="Tahoma"/>
            <family val="2"/>
          </rPr>
          <t>Actividad iniciada y dentro de los términos.</t>
        </r>
      </text>
    </comment>
    <comment ref="O135" authorId="1" shapeId="0">
      <text>
        <r>
          <rPr>
            <sz val="9"/>
            <color indexed="81"/>
            <rFont val="Tahoma"/>
            <family val="2"/>
          </rPr>
          <t>Seleccionar una calificación</t>
        </r>
      </text>
    </comment>
    <comment ref="U135" authorId="1" shapeId="0">
      <text>
        <r>
          <rPr>
            <sz val="9"/>
            <color indexed="81"/>
            <rFont val="Tahoma"/>
            <family val="2"/>
          </rPr>
          <t>Seleccionar una calificación</t>
        </r>
      </text>
    </comment>
    <comment ref="I136" authorId="1" shapeId="0">
      <text>
        <r>
          <rPr>
            <sz val="9"/>
            <color indexed="81"/>
            <rFont val="Tahoma"/>
            <family val="2"/>
          </rPr>
          <t>Seleccionar una calificación</t>
        </r>
      </text>
    </comment>
    <comment ref="O136" authorId="1" shapeId="0">
      <text>
        <r>
          <rPr>
            <sz val="9"/>
            <color indexed="81"/>
            <rFont val="Tahoma"/>
            <family val="2"/>
          </rPr>
          <t>Seleccionar una calificación</t>
        </r>
      </text>
    </comment>
    <comment ref="U136" authorId="1" shapeId="0">
      <text>
        <r>
          <rPr>
            <sz val="9"/>
            <color indexed="81"/>
            <rFont val="Tahoma"/>
            <family val="2"/>
          </rPr>
          <t>Seleccionar una calificación</t>
        </r>
      </text>
    </comment>
    <comment ref="I137" authorId="1" shapeId="0">
      <text>
        <r>
          <rPr>
            <sz val="9"/>
            <color indexed="81"/>
            <rFont val="Tahoma"/>
            <family val="2"/>
          </rPr>
          <t>Seleccionar una calificación</t>
        </r>
      </text>
    </comment>
    <comment ref="O137" authorId="1" shapeId="0">
      <text>
        <r>
          <rPr>
            <sz val="9"/>
            <color indexed="81"/>
            <rFont val="Tahoma"/>
            <family val="2"/>
          </rPr>
          <t>Seleccionar una calificación</t>
        </r>
      </text>
    </comment>
    <comment ref="U137" authorId="1" shapeId="0">
      <text>
        <r>
          <rPr>
            <sz val="9"/>
            <color indexed="81"/>
            <rFont val="Tahoma"/>
            <family val="2"/>
          </rPr>
          <t>Seleccionar una calificación</t>
        </r>
      </text>
    </comment>
    <comment ref="B138" authorId="0" shapeId="0">
      <text>
        <r>
          <rPr>
            <b/>
            <sz val="9"/>
            <color indexed="81"/>
            <rFont val="Tahoma"/>
            <family val="2"/>
          </rPr>
          <t>Precise los objetivos que la entidad desea lograr en la vigencia y Enuncie una a una las actividades que se realizarán  al logro de cada objetivo planteado.</t>
        </r>
      </text>
    </comment>
    <comment ref="I138" authorId="1" shapeId="0">
      <text>
        <r>
          <rPr>
            <sz val="9"/>
            <color indexed="81"/>
            <rFont val="Tahoma"/>
            <family val="2"/>
          </rPr>
          <t>Seleccionar una calificación</t>
        </r>
      </text>
    </comment>
    <comment ref="O138" authorId="1" shapeId="0">
      <text>
        <r>
          <rPr>
            <sz val="9"/>
            <color indexed="81"/>
            <rFont val="Tahoma"/>
            <family val="2"/>
          </rPr>
          <t>Seleccionar una calificación</t>
        </r>
      </text>
    </comment>
    <comment ref="U138" authorId="1" shapeId="0">
      <text>
        <r>
          <rPr>
            <sz val="9"/>
            <color indexed="81"/>
            <rFont val="Tahoma"/>
            <family val="2"/>
          </rPr>
          <t>Seleccionar una calificación</t>
        </r>
      </text>
    </comment>
    <comment ref="I139" authorId="1" shapeId="0">
      <text>
        <r>
          <rPr>
            <sz val="9"/>
            <color indexed="81"/>
            <rFont val="Tahoma"/>
            <family val="2"/>
          </rPr>
          <t>Seleccionar una calificación</t>
        </r>
      </text>
    </comment>
    <comment ref="O139" authorId="1" shapeId="0">
      <text>
        <r>
          <rPr>
            <sz val="9"/>
            <color indexed="81"/>
            <rFont val="Tahoma"/>
            <family val="2"/>
          </rPr>
          <t>Seleccionar una calificación</t>
        </r>
      </text>
    </comment>
    <comment ref="U139" authorId="1" shapeId="0">
      <text>
        <r>
          <rPr>
            <sz val="9"/>
            <color indexed="81"/>
            <rFont val="Tahoma"/>
            <family val="2"/>
          </rPr>
          <t>Seleccionar una calificación</t>
        </r>
      </text>
    </comment>
    <comment ref="I140" authorId="1" shapeId="0">
      <text>
        <r>
          <rPr>
            <sz val="9"/>
            <color indexed="81"/>
            <rFont val="Tahoma"/>
            <family val="2"/>
          </rPr>
          <t>Actividad iniciada y dentro de los términos.</t>
        </r>
      </text>
    </comment>
    <comment ref="O140" authorId="1" shapeId="0">
      <text>
        <r>
          <rPr>
            <sz val="9"/>
            <color indexed="81"/>
            <rFont val="Tahoma"/>
            <family val="2"/>
          </rPr>
          <t>Seleccionar una calificación</t>
        </r>
      </text>
    </comment>
    <comment ref="U140" authorId="1" shapeId="0">
      <text>
        <r>
          <rPr>
            <sz val="9"/>
            <color indexed="81"/>
            <rFont val="Tahoma"/>
            <family val="2"/>
          </rPr>
          <t>Seleccionar una calificación</t>
        </r>
      </text>
    </comment>
    <comment ref="I141" authorId="1" shapeId="0">
      <text>
        <r>
          <rPr>
            <sz val="9"/>
            <color indexed="81"/>
            <rFont val="Tahoma"/>
            <family val="2"/>
          </rPr>
          <t>Actividad iniciada y dentro de los términos.</t>
        </r>
      </text>
    </comment>
    <comment ref="O141" authorId="1" shapeId="0">
      <text>
        <r>
          <rPr>
            <sz val="9"/>
            <color indexed="81"/>
            <rFont val="Tahoma"/>
            <family val="2"/>
          </rPr>
          <t>Seleccionar una calificación</t>
        </r>
      </text>
    </comment>
    <comment ref="U141" authorId="1" shapeId="0">
      <text>
        <r>
          <rPr>
            <sz val="9"/>
            <color indexed="81"/>
            <rFont val="Tahoma"/>
            <family val="2"/>
          </rPr>
          <t>Seleccionar una calificación</t>
        </r>
      </text>
    </comment>
    <comment ref="I142" authorId="1" shapeId="0">
      <text>
        <r>
          <rPr>
            <sz val="9"/>
            <color indexed="81"/>
            <rFont val="Tahoma"/>
            <family val="2"/>
          </rPr>
          <t>Actividad iniciada y dentro de los términos.</t>
        </r>
      </text>
    </comment>
    <comment ref="O142" authorId="1" shapeId="0">
      <text>
        <r>
          <rPr>
            <sz val="9"/>
            <color indexed="81"/>
            <rFont val="Tahoma"/>
            <family val="2"/>
          </rPr>
          <t>Seleccionar una calificación</t>
        </r>
      </text>
    </comment>
    <comment ref="U142" authorId="1" shapeId="0">
      <text>
        <r>
          <rPr>
            <sz val="9"/>
            <color indexed="81"/>
            <rFont val="Tahoma"/>
            <family val="2"/>
          </rPr>
          <t>Seleccionar una calificación</t>
        </r>
      </text>
    </comment>
    <comment ref="I143" authorId="1" shapeId="0">
      <text>
        <r>
          <rPr>
            <sz val="9"/>
            <color indexed="81"/>
            <rFont val="Tahoma"/>
            <family val="2"/>
          </rPr>
          <t>Seleccionar una calificación</t>
        </r>
      </text>
    </comment>
    <comment ref="O143" authorId="1" shapeId="0">
      <text>
        <r>
          <rPr>
            <sz val="9"/>
            <color indexed="81"/>
            <rFont val="Tahoma"/>
            <family val="2"/>
          </rPr>
          <t>Seleccionar una calificación</t>
        </r>
      </text>
    </comment>
    <comment ref="U143" authorId="1" shapeId="0">
      <text>
        <r>
          <rPr>
            <sz val="9"/>
            <color indexed="81"/>
            <rFont val="Tahoma"/>
            <family val="2"/>
          </rPr>
          <t>Seleccionar una calificación</t>
        </r>
      </text>
    </comment>
    <comment ref="I144" authorId="1" shapeId="0">
      <text>
        <r>
          <rPr>
            <sz val="9"/>
            <color indexed="81"/>
            <rFont val="Tahoma"/>
            <family val="2"/>
          </rPr>
          <t>Seleccionar una calificación</t>
        </r>
      </text>
    </comment>
    <comment ref="O144" authorId="1" shapeId="0">
      <text>
        <r>
          <rPr>
            <sz val="9"/>
            <color indexed="81"/>
            <rFont val="Tahoma"/>
            <family val="2"/>
          </rPr>
          <t>Seleccionar una calificación</t>
        </r>
      </text>
    </comment>
    <comment ref="U144" authorId="1" shapeId="0">
      <text>
        <r>
          <rPr>
            <sz val="9"/>
            <color indexed="81"/>
            <rFont val="Tahoma"/>
            <family val="2"/>
          </rPr>
          <t>Seleccionar una calificación</t>
        </r>
      </text>
    </comment>
  </commentList>
</comments>
</file>

<file path=xl/sharedStrings.xml><?xml version="1.0" encoding="utf-8"?>
<sst xmlns="http://schemas.openxmlformats.org/spreadsheetml/2006/main" count="1634" uniqueCount="769">
  <si>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</si>
  <si>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</si>
  <si>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</si>
  <si>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</si>
  <si>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</si>
  <si>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</si>
  <si>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</si>
  <si>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</si>
  <si>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</si>
  <si>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</si>
  <si>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</si>
  <si>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</si>
  <si>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</si>
  <si>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</si>
  <si>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</si>
  <si>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Revisar y validar la Matriz de Riesgos de Corrupción consolidada</t>
  </si>
  <si>
    <t>Realizar revisión y monitoreo a la gestión de riesgos de corrupción</t>
  </si>
  <si>
    <t>Realizar seguimiento a la gestión de riesgos de corrupción</t>
  </si>
  <si>
    <t>Verificar evidencias de la gestión de riesgos de corrupción</t>
  </si>
  <si>
    <t>Responsable</t>
  </si>
  <si>
    <t>Oficina de Control Interno</t>
  </si>
  <si>
    <t xml:space="preserve">Socializar y visibilizar la información </t>
  </si>
  <si>
    <t>1.4</t>
  </si>
  <si>
    <t>4.3</t>
  </si>
  <si>
    <t>3.1</t>
  </si>
  <si>
    <t>3.2</t>
  </si>
  <si>
    <t>3.3</t>
  </si>
  <si>
    <t>Eliminación de documentos</t>
  </si>
  <si>
    <t>Administrativa</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</si>
  <si>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</si>
  <si>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</si>
  <si>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</si>
  <si>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</si>
  <si>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</si>
  <si>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</si>
  <si>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</si>
  <si>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</si>
  <si>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</si>
  <si>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</si>
  <si>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</si>
  <si>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</si>
  <si>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</si>
  <si>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</si>
  <si>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</si>
  <si>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</si>
  <si>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</si>
  <si>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</si>
  <si>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</si>
  <si>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</si>
  <si>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</si>
  <si>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</si>
  <si>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2.5</t>
  </si>
  <si>
    <t>3.4</t>
  </si>
  <si>
    <t>4.1</t>
  </si>
  <si>
    <t>4.2</t>
  </si>
  <si>
    <t>4.4</t>
  </si>
  <si>
    <t>5.1</t>
  </si>
  <si>
    <t>5.2</t>
  </si>
  <si>
    <t>5.3</t>
  </si>
  <si>
    <t>5.4</t>
  </si>
  <si>
    <t>1.5</t>
  </si>
  <si>
    <t>1.6</t>
  </si>
  <si>
    <t>Actualizar los Planes de Mejoramiento de auditorias de los Órganos  de control en Portal Web de la Entidad.</t>
  </si>
  <si>
    <t>1.7</t>
  </si>
  <si>
    <t>Validar la relación de contratos publicados en SECOP (por modalidad) en relación a contratos informados por la entidad a Transparencia por Colombia - TPC.</t>
  </si>
  <si>
    <t>Divulgar de forma Interna y externa el Plan Anticorrupción y de Atención al Ciudadano del ICBF.</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</si>
  <si>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</si>
  <si>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</si>
  <si>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</si>
  <si>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</si>
  <si>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</si>
  <si>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</si>
  <si>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</si>
  <si>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</si>
  <si>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</si>
  <si>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</si>
  <si>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</si>
  <si>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</si>
  <si>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</si>
  <si>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</si>
  <si>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</si>
  <si>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</si>
  <si>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</si>
  <si>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</si>
  <si>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</si>
  <si>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</si>
  <si>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</si>
  <si>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</si>
  <si>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</si>
  <si>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</si>
  <si>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</si>
  <si>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</si>
  <si>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</si>
  <si>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</si>
  <si>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</si>
  <si>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Matriz de Riesgos de Corrupción consolidada</t>
  </si>
  <si>
    <t>Riesgos de corrupción aprobados</t>
  </si>
  <si>
    <t>Política de gestión de riesgo publicada</t>
  </si>
  <si>
    <t>Dirección de Planeación y Control de Gestión</t>
  </si>
  <si>
    <t>3.5</t>
  </si>
  <si>
    <t>Reporte del seguimiento realizado</t>
  </si>
  <si>
    <t>Lideres de Proceso
Subdirección de Mejoramiento Organizacional</t>
  </si>
  <si>
    <t>Consolidar y publicar en SIMEI el indicador de riesgos</t>
  </si>
  <si>
    <t>Indicador de riesgos consolidado y publicado</t>
  </si>
  <si>
    <t>Informe de seguimiento a la gestión de riesgos de corrupción</t>
  </si>
  <si>
    <t>Elaborar informe de seguimiento a la gestión de riesgos de corrupción</t>
  </si>
  <si>
    <r>
      <t xml:space="preserve">Mapa de riesgos de corrupción
Objetivo: </t>
    </r>
    <r>
      <rPr>
        <b/>
        <i/>
        <sz val="10"/>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</si>
  <si>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0"/>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</si>
  <si>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</si>
  <si>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</si>
  <si>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</si>
  <si>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</si>
  <si>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</si>
  <si>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</si>
  <si>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</si>
  <si>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</si>
  <si>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</si>
  <si>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</si>
  <si>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</si>
  <si>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</si>
  <si>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</si>
  <si>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</si>
  <si>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</si>
  <si>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</si>
  <si>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</si>
  <si>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</si>
  <si>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</si>
  <si>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</si>
  <si>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</si>
  <si>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r>
      <t xml:space="preserve">Mecanismos para mejorar la atención al Ciudadano
Objetivo: </t>
    </r>
    <r>
      <rPr>
        <b/>
        <i/>
        <sz val="10"/>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</si>
  <si>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</si>
  <si>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ACCIONES DE RACIONALIZACIÓN A DESARROLLAR</t>
  </si>
  <si>
    <t>Fecha
final
presente
vigencia</t>
  </si>
  <si>
    <t>Fecha
final
racionalización</t>
  </si>
  <si>
    <t>Comité Desarrollo Administrativo</t>
  </si>
  <si>
    <t>Publicar y divulgar la Guía de Riesgos actualizada.</t>
  </si>
  <si>
    <t>I. Fase de alistamiento</t>
  </si>
  <si>
    <t>(1) Estrategia de RPC y MP rediseñada</t>
  </si>
  <si>
    <t>Socializar plan de RPC y MP en marco de la nueva estrategia con Sede y Directores</t>
  </si>
  <si>
    <t>Utilizar los canales  electrónicos de comunicación, durante todo el proceso de rendición de cuentas</t>
  </si>
  <si>
    <t>Diseñar estrategia que permita articular la información de las MP para retroalimentar en las RPC</t>
  </si>
  <si>
    <t>Estrategia de Información de RPC y MP en doble vía implementada</t>
  </si>
  <si>
    <t xml:space="preserve">Crear Hashtag para movilizar ciudadanía en diferentes temáticas frente a la rendición de cuentas </t>
  </si>
  <si>
    <t>3.6</t>
  </si>
  <si>
    <t>Realizar evaluación y retroalimentación a la gestión institucional en el marco del Comité de Desarrollo Administrativo</t>
  </si>
  <si>
    <t>(4) Evaluación y retroalimentación a la gestión institucional en el marco del Comité de Desarrollo Administrativo realizada</t>
  </si>
  <si>
    <t>(1) Inventario de activos de información actualizado.</t>
  </si>
  <si>
    <t>(1) Índice de Información clasificada y reservada actualizado.</t>
  </si>
  <si>
    <t>Promover videos institucionales en lenguaje de señas</t>
  </si>
  <si>
    <t>Publicar y socializar a la ciudadanía, el informe de solicitudes de acceso a la información pública</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</si>
  <si>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</si>
  <si>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</si>
  <si>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</si>
  <si>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</si>
  <si>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</si>
  <si>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</si>
  <si>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</si>
  <si>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</si>
  <si>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</si>
  <si>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</si>
  <si>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</si>
  <si>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</si>
  <si>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</si>
  <si>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</si>
  <si>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</si>
  <si>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</si>
  <si>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</si>
  <si>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</si>
  <si>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</si>
  <si>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</si>
  <si>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</si>
  <si>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</si>
  <si>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</si>
  <si>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</si>
  <si>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</si>
  <si>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</si>
  <si>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</si>
  <si>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Inscrito</t>
  </si>
  <si>
    <t>Único</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</si>
  <si>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</si>
  <si>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</si>
  <si>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</si>
  <si>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</si>
  <si>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</si>
  <si>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</si>
  <si>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</si>
  <si>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</si>
  <si>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</si>
  <si>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</si>
  <si>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</si>
  <si>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</si>
  <si>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Intereses personales.
Intereses políticos.
No aplicación de las medidas de seguridad establecidas.
Vulnerabilidad Informática.</t>
  </si>
  <si>
    <t>Pérdida de bienes muebles</t>
  </si>
  <si>
    <t>Renovación de licencias de funcionamiento sin el rigor técnico, administrativo, financiero y legal requerido.</t>
  </si>
  <si>
    <t>Conflicto de intereses</t>
  </si>
  <si>
    <t>Adoptar instrumentos para el control y gestión de la Información pública.</t>
  </si>
  <si>
    <t>Mantener controles existentes</t>
  </si>
  <si>
    <t>Componente 6:</t>
  </si>
  <si>
    <r>
      <t xml:space="preserve">Participación Ciudadana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</si>
  <si>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Mesa de Transparencia</t>
  </si>
  <si>
    <t>Direcciones Misionales /Oficina Asesora de Comunicaciones/ Dirección de Planeación/ SNBF/Direcciones Regionales</t>
  </si>
  <si>
    <t>Marcela López</t>
  </si>
  <si>
    <t>Blanco</t>
  </si>
  <si>
    <t>Actividad con inicio posterior a la fecha de corte.</t>
  </si>
  <si>
    <t>N/A</t>
  </si>
  <si>
    <t>Promover la conformación y gestión de grupos de control social a las modalidades de atención en primera infancia</t>
  </si>
  <si>
    <t>100% de Actividades del Plan de participación ejecutadas</t>
  </si>
  <si>
    <t xml:space="preserve"> MAYO - 2018</t>
  </si>
  <si>
    <t xml:space="preserve"> MAYO -2018</t>
  </si>
  <si>
    <t xml:space="preserve"> MAYO-2018</t>
  </si>
  <si>
    <t xml:space="preserve">Socializar la metodología de riesgos institucional, incluyendo riesgos de corrupción. </t>
  </si>
  <si>
    <t xml:space="preserve"> 3 socializaciones de la metodología de riesgos de corrupción a lideres de proceso, referentes de calidad a nivel regional y centros zonales </t>
  </si>
  <si>
    <t>Consolidar la Matriz de Riesgos de Corrupción para la vigencia 2018</t>
  </si>
  <si>
    <t xml:space="preserve">Riesgos de corrupción actualizados </t>
  </si>
  <si>
    <t>Aprobar la Matriz de Riesgos de Corrupción para la vigencia 2018</t>
  </si>
  <si>
    <t>Validar el mapa de riesgos de corrupción</t>
  </si>
  <si>
    <t>Riesgos de corrupción validados</t>
  </si>
  <si>
    <t>Publicar la Matriz de Riesgos de Corrupción vigencia 2018</t>
  </si>
  <si>
    <t xml:space="preserve">Guía de Riesgos publicada y divulgada.
</t>
  </si>
  <si>
    <t>Sensibilizar a los colaboradores en riesgos de corrupción.</t>
  </si>
  <si>
    <t>Subdirección de Mejoramiento Organizacional/Lideres de Proceso</t>
  </si>
  <si>
    <t xml:space="preserve">Subdirección de Mejoramiento Organizacional/Oficina Asesora de Comunicaciones </t>
  </si>
  <si>
    <t>Subdirección de Mejoramiento Organizacional/Líderes de Procesos</t>
  </si>
  <si>
    <t>SEGUIMIENTO 31 DE DICIEMBRE DE 2018
(Oficina de Control Interno)</t>
  </si>
  <si>
    <t>SEGUIMIENTO 31 DE AGOSTO DE 2018
(Oficina de Control Interno)</t>
  </si>
  <si>
    <t>Estado de cuenta de aportes parafiscales</t>
  </si>
  <si>
    <t>Se ajusta la solicitud del oficio mencionando que debe indicar el Número de cédula de ciudadanía o extranjería del aportante.
Se elimina la solicitud de fotocopia de la Cédula de ciudadanía del aportante.
Se elimina la solicitud de fotocopia de la Cédula de extranjería del aportante.</t>
  </si>
  <si>
    <t>Dirección Financiera</t>
  </si>
  <si>
    <t>SEGUIMIENTO 30 DE ABRILDE 2018
(Oficina de Control Interno)</t>
  </si>
  <si>
    <t>Rediseñar la estrategia de Rendición de cuentas y Mesas Públicas 2018</t>
  </si>
  <si>
    <t>Ajustar líneas de acción 2018 de rendición pública de cuentas y mesas públicas del ICBF 2018</t>
  </si>
  <si>
    <t xml:space="preserve">(1)  Líneas de acción 2018 de rendición de cuentas socializado </t>
  </si>
  <si>
    <t>Ajuste de instrumentos: Guía y Procedimiento</t>
  </si>
  <si>
    <t xml:space="preserve"> Instrumentos de RPC y MP ajustados</t>
  </si>
  <si>
    <t xml:space="preserve"> Plan de RPC y MP en marco de la nueva estrategia socializado</t>
  </si>
  <si>
    <t>Definición de equipos regionales que apoyen proceso de rendición de cuentas</t>
  </si>
  <si>
    <t xml:space="preserve">Recursos para logística garantizados </t>
  </si>
  <si>
    <t xml:space="preserve">Subdirección de  Monitoreo y Evaluación </t>
  </si>
  <si>
    <t>Dirección de Planeación y Control de Gestión/Oficina de gestión Regional</t>
  </si>
  <si>
    <t>Sistema Nacional Bienestar Familiar/Directores Regionales Coordinadores de CZ</t>
  </si>
  <si>
    <t>(209) encuestas y/o consultas</t>
  </si>
  <si>
    <t>Contenidos mínimos de información para la RPC y MP en cada Regional / CZ definidos</t>
  </si>
  <si>
    <t>Direccion de Servicios y Atención</t>
  </si>
  <si>
    <t>Subdirección de  Monitoreo y Evaluación/Directores Regionales Coordinadores de CZ</t>
  </si>
  <si>
    <t>Direccion de Servicios y Atención/Directores Regionales Coordinadores de CZ</t>
  </si>
  <si>
    <t>Metodología participativa definida para las audiencias de RPC y MP</t>
  </si>
  <si>
    <t>Realizar audiencias publicas,  (209) MP y (33) RPC</t>
  </si>
  <si>
    <t>un total de 1000 Jornadas de Socialización por parte de las EAS que prestan servicio de atención a la Primera Infancia.</t>
  </si>
  <si>
    <t>Canales de comunicación: Carteleras virtuales y redes sociales utilizadas desde la convocatoria, publicación de la rendición de cuentas</t>
  </si>
  <si>
    <t>Subdirección de  Monitoreo y Evaluación / Directores Regionales Coordinadores de CZ</t>
  </si>
  <si>
    <t>Dirección de Primera Infancia/ EAS/ Directores Regionales Coordinadores de CZ</t>
  </si>
  <si>
    <t>Enlace Servicios y Atención, Enlace comunicaciones/ Directores Regionales Coordinadores de CZ</t>
  </si>
  <si>
    <r>
      <t>Estrategia de Comunicación: 
de</t>
    </r>
    <r>
      <rPr>
        <i/>
        <sz val="12"/>
        <color indexed="8"/>
        <rFont val="Calibri"/>
        <family val="2"/>
      </rPr>
      <t xml:space="preserve"> transparencia</t>
    </r>
  </si>
  <si>
    <t xml:space="preserve">Dirección de Planeación y Control de Gestión/ Subdirección de Monitoreo y Evaluación,  Gestión Humana, Dirección de Servicios y Atención </t>
  </si>
  <si>
    <t xml:space="preserve">Informe de Rendición de Cuentas realizadas </t>
  </si>
  <si>
    <t>Realizar encuestas de evaluación a la ciudadanía en cada una de las actividades de rendición de cuentas</t>
  </si>
  <si>
    <t xml:space="preserve"> Informe de  encuestas realizadas.</t>
  </si>
  <si>
    <t>Desarrollar y promover el curso del Proceso de Relacionamiento con el Ciudadano entre los colaboradores de servicios y atención, en el Aula Virtual</t>
  </si>
  <si>
    <t xml:space="preserve">Adoptar mediante acto administrativo el modelo de atención presencial </t>
  </si>
  <si>
    <t xml:space="preserve">Resolución a través de la cual se adopta el modelo de atención </t>
  </si>
  <si>
    <t xml:space="preserve">Dirección de Servicios y Atención </t>
  </si>
  <si>
    <t xml:space="preserve">Dirección de Servicios y Atención  </t>
  </si>
  <si>
    <t xml:space="preserve">Compra e instalación de Digiturnos </t>
  </si>
  <si>
    <t xml:space="preserve">Generar  una base de conocimiento que facilite la orientación e identificación de presuntos actos de corrupción a través de la Línea anticorrupción.  </t>
  </si>
  <si>
    <t>Actualización de Matriz de actos de corrupción y construir  Banco de Preguntas Frecuentes.</t>
  </si>
  <si>
    <t xml:space="preserve">Promover la oferta de Servicios del Instituto, dirigida a comunidades étnicas en lenguas nativas o dialectos oficiales </t>
  </si>
  <si>
    <t xml:space="preserve">1  Video. </t>
  </si>
  <si>
    <t>Fortalecer el seguimiento de las peticiones ciudadanas a partir de la visualización de solicitudes de información adicionales a la petición inicial.</t>
  </si>
  <si>
    <t>Implementación de la Funcionalidad  y Reportes de seguimientos.</t>
  </si>
  <si>
    <t>estrategia de apropiación implementada</t>
  </si>
  <si>
    <t xml:space="preserve">Crear una  Herramienta de ayuda  en el Sistema de Información Misional -SIM-  a través de la Guía de la Correcta Tipificación </t>
  </si>
  <si>
    <t xml:space="preserve">Herramienta de Ayuda Implementada en el SIM </t>
  </si>
  <si>
    <t xml:space="preserve">Mejorar el abordaje de peticiones ciudadanas con enfoque diferencial a través de la actualización del protocolo de atención. </t>
  </si>
  <si>
    <t>Actualización del Protocolo de atención</t>
  </si>
  <si>
    <t xml:space="preserve">Dirección de Servicios y Atención
</t>
  </si>
  <si>
    <t>Realizar la caracterización de los peticionarios que presentan Solicitudes de Restablecimiento de Derechos  (SRD)  y Denuncias (PRD)</t>
  </si>
  <si>
    <t xml:space="preserve">Documento de Caracterización </t>
  </si>
  <si>
    <t xml:space="preserve">Formular acciones de mejora con base en los resultados  obtenidos en la estrategia de medición de satisfacción 2017. </t>
  </si>
  <si>
    <t xml:space="preserve"> Acciones de Mejora formuladas en ISOLUCION</t>
  </si>
  <si>
    <t>Desarrollar e Implementar encuestas de satisfacción aplicables a los tramites en Línea.</t>
  </si>
  <si>
    <t xml:space="preserve">Mejorar la accesibilidad de la información  de las preguntas frecuentes con enfoque diferencial a través  de audios </t>
  </si>
  <si>
    <t xml:space="preserve"> 20  Audios  </t>
  </si>
  <si>
    <t>31/09/2018</t>
  </si>
  <si>
    <t xml:space="preserve">Publicar  la información de planeación y gestión en el Portal Web de la Entidad, año 2018 </t>
  </si>
  <si>
    <t>Información institucional y de funcionarios actualizada en el Portal Web de la Entidad.</t>
  </si>
  <si>
    <t>Planes de Mejoramiento de auditorias de los Órganos  de control actualizados en el Portal Web de la Entidad.</t>
  </si>
  <si>
    <t xml:space="preserve">Informe de seguimiento  de contratos publicados en  SECOP I y II a nivel nacional </t>
  </si>
  <si>
    <t>Actualizar Hojas de Vida de Contratistas en el  Sistema de Información y Gestión del Empleo Público - SIGEP versión 2017</t>
  </si>
  <si>
    <t xml:space="preserve">Medición del DAFP Actualización registro de contratos  </t>
  </si>
  <si>
    <t>Estrategia de divulgación del Plan Anticorrupción y de Atención al Ciudadano del ICBF, ejecutada.</t>
  </si>
  <si>
    <t>Oficina Asesora de Comunicaciones/ Direccion  de Planeación y Control de Gestión</t>
  </si>
  <si>
    <t>Facilitar al ciudadano la solicitud de acceso a la información pública, cuando no se encuentre publicada en el portal web de la Entidad.</t>
  </si>
  <si>
    <t xml:space="preserve">(1) Resolución en firme y socializada </t>
  </si>
  <si>
    <t xml:space="preserve"> 30/03/2018</t>
  </si>
  <si>
    <t>Dirección de Información y Tecnología , Dirección de Servicios y Atención / Oficina Asesora de Comunicaciones.</t>
  </si>
  <si>
    <t>(1) Esquema de Publicación actualizado a corte 31 de diciembre de 2018</t>
  </si>
  <si>
    <t xml:space="preserve"> Tablas de Retención documental aplicadas y socializadas </t>
  </si>
  <si>
    <t>Elaborar Tablas de Valoración Documental - TVD.</t>
  </si>
  <si>
    <t>Tablas de Valoración Documental - TVD definidas</t>
  </si>
  <si>
    <t>(5)Videos institucionales en lenguaje de señas promovido</t>
  </si>
  <si>
    <t>Publicar una categoría en la sección de Transparencia y Acceso que contenga el registro de publicaciones.</t>
  </si>
  <si>
    <t xml:space="preserve">Actualizar el registro de publicaciones </t>
  </si>
  <si>
    <t xml:space="preserve"> Reporte de seguimiento en SIMEI</t>
  </si>
  <si>
    <t>Desarrollar el plan de acción aprobado por el comité de ética y buen gobierno, con el fin de fortalecer y promover la integridad y la transparencia al interior del ICBF, como estrategia fundamental en la promoción  de las políticas, normas y procedimientos  contenidos en el código de ética y buen gobierno.</t>
  </si>
  <si>
    <t>Implementación del plan de acción  del código de ética y buen gobierno</t>
  </si>
  <si>
    <t xml:space="preserve">Identificar las dependencias o regionales al interior del ICBF donde son más recurrentes las denuncias de corrupción y utilizarlas como población objetivo para reforzar y promover una cultura de valores, principios y políticas, de acuerdo con los parámetros de comportamiento impartidos en el código de ética y buen gobierno. </t>
  </si>
  <si>
    <t>Estrategia de socialización del conjunto de valores y principios éticos, que orienten a una conducta transparente a la población objetivo.</t>
  </si>
  <si>
    <t xml:space="preserve">Comité de Ética y Buen Gobierno  y la Dirección de Gestión Humana / Subcomité de ética y Buen Gobierno </t>
  </si>
  <si>
    <t xml:space="preserve">_2018 </t>
  </si>
  <si>
    <t>Campaña de comunicación para la sensibilización dirigida a los colaboradores del ICBF, frente a la importancia de la participación de NNA, comunidades y familias en la gestión del Instituto.</t>
  </si>
  <si>
    <t>Una (1) campaña de comunicación para la sensibilización</t>
  </si>
  <si>
    <t>Actualización de lineamientos de la estrategia de participación ciudadana 2017</t>
  </si>
  <si>
    <t>Un (1)  Lineamiento de participación actualizado</t>
  </si>
  <si>
    <t xml:space="preserve">Divulgación a la ciudadanía del Plan de Participación 2018 en lenguaje amigable y entendible.  </t>
  </si>
  <si>
    <t>Una (1) campaña de divulgación ejecutada</t>
  </si>
  <si>
    <t>Diciembre de 2018</t>
  </si>
  <si>
    <t>Dirección de Servicios y Atención/ Dirección de Planeación.
Mesa de Transparencia</t>
  </si>
  <si>
    <t>Junio de 2018</t>
  </si>
  <si>
    <t>Dirección de Servicios y Atención / Oficina Asesora de Comunicaciones</t>
  </si>
  <si>
    <t>Ejecutar actividades del Plan de Participación 2018</t>
  </si>
  <si>
    <t xml:space="preserve">MODERADO </t>
  </si>
  <si>
    <t>POSIBLE</t>
  </si>
  <si>
    <t>X</t>
  </si>
  <si>
    <t>EI4</t>
  </si>
  <si>
    <t>Documento de Compromiso de Confidencialidad suscrito</t>
  </si>
  <si>
    <t>Implementación del Compromiso de Confidencialidad.</t>
  </si>
  <si>
    <t xml:space="preserve">
Implementación del Compromiso de Confidencialidad </t>
  </si>
  <si>
    <t>BAJA 10</t>
  </si>
  <si>
    <t>El conjunto de controles mitiga parcialmente el riesgo asociado. Para su tratamiento se requiere tomar acciones adicionales, las cuales serán incluidas en el Plan de tratamiento de riesgos.</t>
  </si>
  <si>
    <t>MODERADO</t>
  </si>
  <si>
    <t xml:space="preserve">Aplicación de la Norma 27001:2013  Anexo A: Objetivos de Control y Controles
Suscripción de acuerdos de confidencialidad. </t>
  </si>
  <si>
    <t>MODERADA 15</t>
  </si>
  <si>
    <t>Corrupción</t>
  </si>
  <si>
    <t xml:space="preserve">Incumplimiento del principio de confidencialidad en el ejercicio auditor. 
Pérdida de imagen institucional.
Pérdida de confianza y credibilidad en el proceso auditor. </t>
  </si>
  <si>
    <t>Previamente o posterior a una auditoria los auditores pueden entregar información confidencial relacionada con el proceso de auditoría afectando positiva o negativamente el resultado del mismo.</t>
  </si>
  <si>
    <t>EI3+</t>
  </si>
  <si>
    <t>Revelación o entrega de información confidencial</t>
  </si>
  <si>
    <t xml:space="preserve">
31/12/2018
28/02/2018
31/12/2018
28/02/2018
31/12/2018</t>
  </si>
  <si>
    <t xml:space="preserve">01/01/2018
01/02/2018
01/03/2018
01/02/2018
01/03/2018
</t>
  </si>
  <si>
    <t>MODERADA 20</t>
  </si>
  <si>
    <t>MAYOR</t>
  </si>
  <si>
    <t>IMPROBABLE</t>
  </si>
  <si>
    <t>Pérdida de confiabilidad en el resultado de la auditoría.
Manipulación del resultado de la auditoría.
No contribución a la mejora.
Fraude y corrupción.
Pérdida imagen institucional.
Investigaciones disciplinarias.</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</si>
  <si>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</si>
  <si>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EI2+</t>
  </si>
  <si>
    <t xml:space="preserve">Colaboradores de Control Interno relacionados directa o indirectamente con el proceso, o que mantienen lazos de amistad, enemistad o familiares con las personas auditadas o externas vinculadas con la prestación del servicio.
Falta de conocimiento u omisión de las causales de inhabilidad.
Errores en la asignación del personal auditor bien por desconocimiento u omisión de las causales de inhabilidad. </t>
  </si>
  <si>
    <t>El conjunto de controles no mitiga el riesgo asociado. Se requiere estudiar la viabilidad de estos controles y tomar acciones correctivas a fin de tratar adecuadamente el riesgo, o implementar nuevos controles</t>
  </si>
  <si>
    <t>DÉBIL</t>
  </si>
  <si>
    <t xml:space="preserve">PROBABLE </t>
  </si>
  <si>
    <t>EI1</t>
  </si>
  <si>
    <t>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t>
  </si>
  <si>
    <t>Actas</t>
  </si>
  <si>
    <t>Coordinadora de Grupo y /o jefe de la oficina de Aseguramiento de la Calidad</t>
  </si>
  <si>
    <t>30/11/2017
28/02/2017
30/11/2017
29/12/2017</t>
  </si>
  <si>
    <t>01/03/2017
01/02/2017
15/02/2017
01/03/2017</t>
  </si>
  <si>
    <t>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t>
  </si>
  <si>
    <t>Moderada 20</t>
  </si>
  <si>
    <t>Planear 1. Establecer un plan de trabajo con cinco(5) regionales criticas en el tema de Licencias de Funcionamiento</t>
  </si>
  <si>
    <t>Moderado</t>
  </si>
  <si>
    <t>Probable</t>
  </si>
  <si>
    <t>Prestación de servicios a los niños, niñas y adolescentes sin la garantía de calidad.
Medidas legales y disciplinarias en contra de la entidad contratista y de los funcionarios públicos involucrados.
Afectación de la imagen Institucional.
Posible vulneración de Derechos ante la falta de aplicación de lineamientos y estándares de calidad en el SPBF</t>
  </si>
  <si>
    <t>Renovación de las licencias de funcionamiento, sin el cumplimiento de la totalidad de los requisitos establecidos en la normativa vigente a nivel regional.</t>
  </si>
  <si>
    <t>IV2+</t>
  </si>
  <si>
    <t>Mayor</t>
  </si>
  <si>
    <t>Posible</t>
  </si>
  <si>
    <t>IV1</t>
  </si>
  <si>
    <t>Inspección, vigilancia y control de la prestación del servicio público de Bienestar Familiar para determinar las condiciones de cumplimiento de la normativa vigente de acuerdo a la modalidad de servicio prestado.</t>
  </si>
  <si>
    <t>Realizar seguimiento a los controles existentes.</t>
  </si>
  <si>
    <t>ALTA 30</t>
  </si>
  <si>
    <t>Incumplimientos legales.
Pérdida de Credibilidad.
Pérdida de Imagen  y reputación.
Sanciones a nivel personal e institucional.
Falta de transparencia de la Gestión Institucional.</t>
  </si>
  <si>
    <t>Al realizar el  monitoreo y evaluación de la gestión  es posible que se utilice o manipule indebidamente la información de  los resultados de las mediciones para beneficio propio de los funcionarios del proceso o terceros.</t>
  </si>
  <si>
    <t>MS2+</t>
  </si>
  <si>
    <t>Uso indebido de la información.</t>
  </si>
  <si>
    <t>El conjunto de controles mitiga el riesgo asociado y no requieren de acciones adicionales para su tratamiento.</t>
  </si>
  <si>
    <t>FUERTE</t>
  </si>
  <si>
    <t>Menor</t>
  </si>
  <si>
    <t>MS1</t>
  </si>
  <si>
    <t>Contribuir a la toma de decisiones y la mejora continua de la Entidad a partir del monitoreo y evaluación de la gestión institucional.</t>
  </si>
  <si>
    <t>x</t>
  </si>
  <si>
    <t>GF8</t>
  </si>
  <si>
    <t>GF7</t>
  </si>
  <si>
    <t>GF6</t>
  </si>
  <si>
    <t>GF2</t>
  </si>
  <si>
    <t>Gestión Financiera</t>
  </si>
  <si>
    <t>SA4</t>
  </si>
  <si>
    <t>CATASTROFICO</t>
  </si>
  <si>
    <t>SA3</t>
  </si>
  <si>
    <t>SA2</t>
  </si>
  <si>
    <t>1. Informe de pólizas de seguro
2. Encuesta a los colaboradores del ICBF  sobre la aplicación del procedimiento de ingreso al almacén y cargar muestra del envió de la misma.
3. listado de asistencia o informe de la empresa de seguridad en la cual se evidencie la sensibilización del correcto diligenciamiento de las bitácoras de equipos
4.  Memorandos</t>
  </si>
  <si>
    <t>1. Coordinador Grupo de Almacén e inventarios
2. Dirección Administrativa
3.Coordinador Grupo de Apoyo Logístico
4.Coordinador Grupo de Almacén e inventarios</t>
  </si>
  <si>
    <t>1.31/12/2018
2.31/12/2018
3.31/12/2018
4.31/12/2018</t>
  </si>
  <si>
    <t>1.31/03/2018
2.30/06/2018
3.31/03/2018
4.30/06/2018</t>
  </si>
  <si>
    <t>1. Revisar en que proceso y regional se están aplicando las pólizas de pérdidas y hacer seguimiento al trámite respectivo.
2. Revisar la aplicación del procedimiento de almacén por medio de encuestas a los colaboradores 
3. Sensibilizar al personal de vigilancia sobre el correcto diligenciamiento de las bitácoras de equipos
4. Reiterar el memorando de "Manejo administrativo y contable de los bienes muebles entregados a los operadores bajo los contratos de aporte y de los bienes muebles adquiridos durante la ejecución de los mismos.</t>
  </si>
  <si>
    <t xml:space="preserve">Hacer seguimiento al correcto diligenciamiento de las bitácoras de vigilancia  
</t>
  </si>
  <si>
    <t>ALTA 50</t>
  </si>
  <si>
    <t>CASI SEGURO</t>
  </si>
  <si>
    <t>*Detrimento patrimonial
*Afectación del servicio
*Investigaciones disciplinarias, fiscales o  penales</t>
  </si>
  <si>
    <t>Consiste en la posibilidad de que los bienes del ICBF sean hurtados, extraviados o sufran daño por parte de un colaborador de manera intencional.</t>
  </si>
  <si>
    <t>SA1+</t>
  </si>
  <si>
    <t xml:space="preserve">*No registro oportuno de los bienes en los sistemas de información y reporte a seguros:
*Falta de soportes documentales.
*Falta de Comunicación inter áreas (traslados, legalización de convenios, devoluciones)
*demora en la entrega de soportes por parte de las áreas.
*incumplimiento de procedimientos para realizar la toma física de inventarios.
*Falta oportuna de planes de distribución de bienes regionales.
*Demora en toma de decisiones para la distribución de los bienes
*Los almacenes de las regionales no tiene las condiciones suficientes de seguridad física.
*Instalaciones Inadecuadas.
*Descuido y desorganización por parte del Responsable de los Bienes
*Falta de apropiación de los bienes muebles por parte de los supervisores
</t>
  </si>
  <si>
    <t>Gestionar, administrar y controlar los recursos, bienes y servicios de apoyo para la institución.</t>
  </si>
  <si>
    <t>GJ3</t>
  </si>
  <si>
    <t>GJ2</t>
  </si>
  <si>
    <t>GJ1</t>
  </si>
  <si>
    <t>Gestión Jurídica</t>
  </si>
  <si>
    <t>Jefe Oficina de Control Interno Disciplinario</t>
  </si>
  <si>
    <t>TH11</t>
  </si>
  <si>
    <t>Se mantienen los controles existentes</t>
  </si>
  <si>
    <t>TH10</t>
  </si>
  <si>
    <t>1. Las planillas de asistencia de los colaboradores ICBF sensibilizados. 
2. Actas de Grupo de Trabajo realizadas por el Coordinador de Grupo.</t>
  </si>
  <si>
    <t>1. 30/11/2018
2. 30/09/2018</t>
  </si>
  <si>
    <t>1. 01/04/2018
2. 01/03/2018</t>
  </si>
  <si>
    <t>1. Fortalecer la sensibilización de los colaboradores del ICBF en Prevención de la falta disciplinaria, con el objeto de reducir el número de quejas e informes.
2. Grupos de Trabajo por parte del Coordinador de Grupo que permitan la revisión de los procesos a cargo de los abogados</t>
  </si>
  <si>
    <t>Prevención de la falta disciplinaria.
Fortalecimiento de la capacidad instalada del proceso en términos de recursos humanos, tecnológicos y físicos para el cumplimiento de la función disciplinaria.
Diagnóstico de la situación de la función disciplinaria</t>
  </si>
  <si>
    <t>Reuniones de seguimiento entre el Coordinador y los Abogados de cada grupo.
Sensibilizar en prevención de la falta disciplinaria</t>
  </si>
  <si>
    <t>ALTA 40</t>
  </si>
  <si>
    <t>Deterioro de la imagen institucional.
Acciones contra la Entidad y contra los servidores públicos.
Inconformidad de los usuarios.</t>
  </si>
  <si>
    <t>TH9+</t>
  </si>
  <si>
    <t>Impunidad:  Promover, inducir y/o provocar actuaciones administrativas atendiendo intereses personales o de un tercero.</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</si>
  <si>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</si>
  <si>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TH8</t>
  </si>
  <si>
    <t>TH7</t>
  </si>
  <si>
    <t>TH5</t>
  </si>
  <si>
    <t>TH3</t>
  </si>
  <si>
    <t>TH2</t>
  </si>
  <si>
    <t>TH1</t>
  </si>
  <si>
    <t>Atraer, vincular o contratar y desarrollar al mejor talento humano, garantizando la aplicación de las normas que rigen a los colaboradores para lograr el cumplimiento de los objetivos institucionales.</t>
  </si>
  <si>
    <t xml:space="preserve">
1.1. Memorias y listas de asistencia a  capacitaciones y socializaciones en lo que respecta a la etapa de supervisión de contratos.
2.1. Matriz de seguimiento de contratos y/o convenios en liquidación actualizada.</t>
  </si>
  <si>
    <t xml:space="preserve">
Director de Contratación
Director de Primera Infancia
</t>
  </si>
  <si>
    <t xml:space="preserve">
1.1.  31/12/2018
2.1.  31/12/2018
2.2.  31/12/2018
2.3.  31/12/2018
2.4.  31/12/2018
</t>
  </si>
  <si>
    <t xml:space="preserve">
1.1.  01/02/2018
2.1.  01/02/2018
2.2.  01/02/2018
2.3.  01/02/2018
2.4.  01/02/2018
</t>
  </si>
  <si>
    <t>Guía de Supervisión
Capacitaciones a los Supervisores
Auditorias internas y externas
Aplicación de los procedimientos para la correcta y oportuna liquidación de los contratos.</t>
  </si>
  <si>
    <t>AB6+</t>
  </si>
  <si>
    <t>Interés indebido en la  supervisión de contratos (corrupción)</t>
  </si>
  <si>
    <t xml:space="preserve">
Director de Contratación
Subdirector Técnico de Primera Infancia.</t>
  </si>
  <si>
    <t xml:space="preserve">
1.1.  31/12/2018
1.2.  31/12/2018
1.3.  31/12/2018
2.1.1. 31/03/2017
2.1.2. 31/12/2018
2.1.3. 31/12/2018
2.2.1. 31/12/2018
</t>
  </si>
  <si>
    <t xml:space="preserve">                                </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</si>
  <si>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</si>
  <si>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Procesos de adquisición de bienes y servicios desarrollados en favor propio o de un tercero en particular, en cualquier modalidad de selección y contratación.</t>
  </si>
  <si>
    <t>AB5+</t>
  </si>
  <si>
    <t>Interés indebido en procesos de selección y celebración de contratos (corrupción)</t>
  </si>
  <si>
    <t>AB4</t>
  </si>
  <si>
    <t>AB3</t>
  </si>
  <si>
    <t>AB2</t>
  </si>
  <si>
    <t>AB1</t>
  </si>
  <si>
    <t>Adquirir los bienes y servicios que requiere la Entidad para el cumplimiento de su misión institucional, con criterios de calidad, eficiencia, oportunidad y bajo los parámetros legales establecidos.</t>
  </si>
  <si>
    <t>RC5</t>
  </si>
  <si>
    <t>RC4</t>
  </si>
  <si>
    <t>RC3</t>
  </si>
  <si>
    <t>RC2</t>
  </si>
  <si>
    <t>1. 30/06/2018
2. 20/12/2018
3. 20/12/2018</t>
  </si>
  <si>
    <t>1. 01/04/2018
2. 01/06/2018
3. 01/03/2018</t>
  </si>
  <si>
    <t xml:space="preserve">Actualización y socialización del índice de información clasificada y reservada
</t>
  </si>
  <si>
    <t>BAJA 5</t>
  </si>
  <si>
    <t>Perdida de imagen,  reputación y credibilidad
Incumplimiento de requisitos legales.
Sanciones legales y disciplinarias</t>
  </si>
  <si>
    <t>Mal manejo de la información por parte de los colaboradores del ICBF</t>
  </si>
  <si>
    <t>RC1+</t>
  </si>
  <si>
    <t>Uso indebido de la información reservada y clasificada.</t>
  </si>
  <si>
    <t>Acercar el ICBF a la ciudadanía, facilitando el acceso a la información y a los servicios y promoviendo la participación ciudadana.</t>
  </si>
  <si>
    <t>PP15</t>
  </si>
  <si>
    <t>PP14</t>
  </si>
  <si>
    <t>PP13</t>
  </si>
  <si>
    <t>PP12</t>
  </si>
  <si>
    <t>PP9</t>
  </si>
  <si>
    <t>PP7</t>
  </si>
  <si>
    <t>PP6+</t>
  </si>
  <si>
    <t>PP5</t>
  </si>
  <si>
    <t>PP4</t>
  </si>
  <si>
    <t>PP3</t>
  </si>
  <si>
    <t>RARA VEZ</t>
  </si>
  <si>
    <t>PR7</t>
  </si>
  <si>
    <t>Liderar el diseño y desarrollo de  estrategias, programas y modalidades para asegurar actuaciones  oportunas  y con calidad, que restablezcan los derechos de los niños, las niñas  y los adolescentes en situación de inobservancia, amenaza o vulneración.</t>
  </si>
  <si>
    <t>Informe de los controles existentes</t>
  </si>
  <si>
    <t>Dirección de Protección Subdirección de Adopciones</t>
  </si>
  <si>
    <t xml:space="preserve">Implementación de reporte automático de cruces nacionales y seguimiento a las familias residentes en Colombia y en el exterior. 
Comité de Adopciones con la participación de manera virtual como invitada el Enlace Regional de LA Subdirección Adopciones
</t>
  </si>
  <si>
    <t>.- Vulneración de los derechos de las familias adoptantes 
- Pérdida de Credibilidad
- Perdida de Imagen  y reputación  
- Violación al debido proceso</t>
  </si>
  <si>
    <t xml:space="preserve">
Excluir en los comités de adopciones familias ya aprobadas para adopción, favoreciendo a otras, sin tener en cuenta los criterios de selección para la posible asignación de un niño, niña y adolescente.</t>
  </si>
  <si>
    <t>PR6+</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</si>
  <si>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</si>
  <si>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</si>
  <si>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 xml:space="preserve">Dirección de Protección Subdirección de Adopciones </t>
  </si>
  <si>
    <t xml:space="preserve">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
</t>
  </si>
  <si>
    <t>.- Amenaza de los derechos de los niños, niñas y adolescentes.
- Vulneración de los derechos de las familias adoptantes que cumplen con los requisitos.
- Pérdida de Credibilidad
- Perdida de Imagen  y reputación  
- Incumplimientos legales 
- Sanciones legales</t>
  </si>
  <si>
    <t>Aprobar la solicitud de una familia residente en Colombia o en el extranjero sin el cumplimiento de los requisitos establecidos en la ley y el lineamiento técnico administrativo del programa de adopciones.</t>
  </si>
  <si>
    <t>PR5+</t>
  </si>
  <si>
    <t>Aprobación de solicitudes de adopción sin el cumplimiento de requisitos
ADOPCIONES</t>
  </si>
  <si>
    <t>.-Falta de ética profesional
-Intereses personales
-Presión jerárquica
-Trafico de Influencias
-Desconocimiento del proceso, actividad o procedimiento
-Fallas en el proceso de preparación, evaluación y selección de las familias adoptantes.</t>
  </si>
  <si>
    <t>Improbable</t>
  </si>
  <si>
    <t>PR4</t>
  </si>
  <si>
    <t>PR3</t>
  </si>
  <si>
    <t xml:space="preserve">1.Cronograma
2.  Informes de necesidades y temas 
3.  Listados de asistencia 
4.  Actas
5.  Comunicación oficial emitida por Control Interno
</t>
  </si>
  <si>
    <t xml:space="preserve">1. Coordinación de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
</t>
  </si>
  <si>
    <t xml:space="preserve">1. 28/02/2018
2. 20/02/2017
3. 30/11/2018
4. 30/11/2018
5. 30/12/2018
</t>
  </si>
  <si>
    <t xml:space="preserve">1. 01/01/2018
2. 01/01/2018
3. 01/03/2018
4. 01/01/2018
5. 01/01/2018 
</t>
  </si>
  <si>
    <t xml:space="preserve">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
</t>
  </si>
  <si>
    <t>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</si>
  <si>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t xml:space="preserve">• Promover la actualización y apropiación de la herramienta que permite delimitar las normas que regulan nuestras actuaciones en desarrollo con el objetivo de la Dirección de Protección – Normograma
•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
• Ruta de remisión de los niños y las niñas en situación de desnutrición
</t>
  </si>
  <si>
    <t>Incumplimientos legales 
Pérdida de Credibilidad 
Sanciones legales 
Vulneración de derechos de los niños, niñas y adolescentes</t>
  </si>
  <si>
    <t>La  Defensoría de Familia adopta decisiones que no responde a la realidad probatoria y fáctica.</t>
  </si>
  <si>
    <t>PR2+</t>
  </si>
  <si>
    <t xml:space="preserve">Decisiones no correspondientes al acervo probatorio
RESTABLECIMIENTO DE DERECHOS </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</si>
  <si>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</si>
  <si>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MI5</t>
  </si>
  <si>
    <t>MI4</t>
  </si>
  <si>
    <t>MI3</t>
  </si>
  <si>
    <t>MI2</t>
  </si>
  <si>
    <t>MI1</t>
  </si>
  <si>
    <t>Mejora e Innovación</t>
  </si>
  <si>
    <t>GT3</t>
  </si>
  <si>
    <t>GT2</t>
  </si>
  <si>
    <t>Gestión de Tecnología e Información</t>
  </si>
  <si>
    <t>CE2</t>
  </si>
  <si>
    <t>CE1</t>
  </si>
  <si>
    <t>Comunicación Estratégica</t>
  </si>
  <si>
    <t>CA4</t>
  </si>
  <si>
    <t>CA3</t>
  </si>
  <si>
    <t>CA2</t>
  </si>
  <si>
    <t>CA1</t>
  </si>
  <si>
    <t>El abuso del poder público para beneficio personal y/o privado, o  la influencia que pueden emplear los directivos con cierto nivel jerárquico en la Sede de la Dirección General, los Directores Regionales o los Coordinadores de Centros Zonales para lograr beneficios a terceros.</t>
  </si>
  <si>
    <t>DE3+</t>
  </si>
  <si>
    <t>Uso Inadecuado de la autoridad</t>
  </si>
  <si>
    <t>DE2</t>
  </si>
  <si>
    <t>DE1</t>
  </si>
  <si>
    <t>Orientar a la entidad  en la  definición, formulación y evaluación de políticas, planes, programas, lineamientos,  y proyectos para lograr el cumplimiento de la misión institucional y responsabilidades asignadas al Instituto.</t>
  </si>
  <si>
    <t>REGISTRO O EVIDENCIA</t>
  </si>
  <si>
    <t>RESPONSABLE</t>
  </si>
  <si>
    <t>FECHA TERMINACIÓN</t>
  </si>
  <si>
    <t>FECHA INICIO</t>
  </si>
  <si>
    <t>ACCIONES</t>
  </si>
  <si>
    <t>NUEVOS CONTROLES POR IMPLEMENTAR</t>
  </si>
  <si>
    <t>RIESGO RESIDUAL</t>
  </si>
  <si>
    <t>DESCRIPCION SOLIDEZ DE LOS CONTROLES</t>
  </si>
  <si>
    <t>SOLIDEZ DE LOS CONTROLES</t>
  </si>
  <si>
    <t>CONTROLES  EXISTENTES</t>
  </si>
  <si>
    <t>RIESGO INHERENTE</t>
  </si>
  <si>
    <t>IMPACTO</t>
  </si>
  <si>
    <t>PROBABILIDAD</t>
  </si>
  <si>
    <t>Centro Zonal</t>
  </si>
  <si>
    <t>Regional</t>
  </si>
  <si>
    <t>Sede Nacional</t>
  </si>
  <si>
    <t>APLICA EN EL NIVEL</t>
  </si>
  <si>
    <t>TIPO DE RIESGO</t>
  </si>
  <si>
    <t>CONSECUENCIA</t>
  </si>
  <si>
    <t>DESCRIPCIÓN</t>
  </si>
  <si>
    <t>CÓDIGO</t>
  </si>
  <si>
    <t>RIESGO</t>
  </si>
  <si>
    <t>CAUSA</t>
  </si>
  <si>
    <t>OBJETIVO</t>
  </si>
  <si>
    <t>PROCESO</t>
  </si>
  <si>
    <t>4. PLAN DE TRATAMIENTO</t>
  </si>
  <si>
    <t>3. EVALUACIÓN DE CONTROLES</t>
  </si>
  <si>
    <t>2. ANÁLISIS DEL RIESGO</t>
  </si>
  <si>
    <t>1. IDENTIFICACIÓN DEL RIESGO</t>
  </si>
  <si>
    <t>MATRIZ DE RIESGOS 2018 - ICBF
30/01/2018</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</si>
  <si>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</si>
  <si>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</si>
  <si>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</si>
  <si>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</si>
  <si>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</si>
  <si>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</si>
  <si>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</si>
  <si>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</si>
  <si>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</si>
  <si>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</si>
  <si>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</si>
  <si>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</si>
  <si>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</si>
  <si>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</si>
  <si>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</si>
  <si>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</si>
  <si>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</si>
  <si>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</si>
  <si>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</si>
  <si>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</si>
  <si>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</si>
  <si>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</si>
  <si>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</si>
  <si>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</si>
  <si>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</si>
  <si>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</si>
  <si>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</si>
  <si>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</si>
  <si>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</si>
  <si>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</si>
  <si>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</si>
  <si>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</si>
  <si>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</si>
  <si>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</si>
  <si>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</si>
  <si>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</si>
  <si>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</si>
  <si>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</si>
  <si>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</si>
  <si>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</si>
  <si>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</si>
  <si>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</si>
  <si>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</si>
  <si>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</si>
  <si>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</si>
  <si>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</si>
  <si>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</si>
  <si>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</si>
  <si>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</si>
  <si>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No se presentó evidencia de avance o cumplimiento</t>
  </si>
  <si>
    <t>(1) Informe de gestión publicado con histórico del informe de gestión. Del año anterior (2017)
(1) Proyectos de inversión para el 2018 publicados.
(1) Plan de acción 2018 publicado.
(1) Presupuesto en Ejercicio del ICBF
(1) Plan Anticorrupción y Atencion al Ciudadano
(1) Plan Anual de Adquisiciones</t>
  </si>
  <si>
    <t xml:space="preserve">De acuerdo con lo informado por la Dependencia para el primer cuatrimestre no se tuvo cambios en los Planes de Mejoramiento de Auditorias de los Órganos de Control, por lo tanto se mantiene la publicación del mismo en la ruta:
https://www.icbf.gov.co/gestion-transparencia/transparencia/control/planes-mejoramiento
</t>
  </si>
  <si>
    <t>Maria Lucerito Achury</t>
  </si>
  <si>
    <t>MAYO - 2018_</t>
  </si>
  <si>
    <t xml:space="preserve">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t>
  </si>
  <si>
    <t>Juliana Arevalo
Angela Parra</t>
  </si>
  <si>
    <t xml:space="preserve">Se verificó la información de acuerdo con las evidencias reportadas.
Evidencia: Publicación de boletín con análisis de PQRS del II semestre de 2017, enero, febrero y marzo de 2018. WEB ICBF: https://www.icbf.gov.co/servicios/informes-boletines-pqrds e INTRANET ICBF:
http://www.icbf.gov.co/portal/page/portal/IntranetICBF/organigrama/SecretariaGeneral/ServiciosyAtencion/ProcesosYEventos/Boletines%20DSyA:Boletines:Tab
</t>
  </si>
  <si>
    <t>El trámite se encuentra inscrito en el SUIT</t>
  </si>
  <si>
    <t xml:space="preserve">Se publicó la G3.MI Guía gestión de riesgos y peligros en versión 5 el 14/03/2018
Evidencia:  https://www.icbf.gov.co/sites/default/files/procesos/g3.mi_guia_de_gestion_de_riesgos_y_peligros_v5.pdf
</t>
  </si>
  <si>
    <t>OBSERVACIONES OCI PRIMER CUATRIMESTRE</t>
  </si>
  <si>
    <t>Direccion de Planeación y Control de Gestión / Subdirección de Mejoramiento Organizacional</t>
  </si>
  <si>
    <t>actas, documentos, informes</t>
  </si>
  <si>
    <t xml:space="preserve">En el primer cuatrimestre de 2018 no se reportan solicitudes de adopción devueltos por los comités de adopciones por lo tanto no  hay evidencias de la realización de acciones. </t>
  </si>
  <si>
    <t>Se verificaron las evidencias de la realización de las siguientes acciones: 
1. El día 24/04/2018 en articulación con la Dirección de Planeación se realizó trasferencia de conocimiento sobre Política de Tratamiento de Datos Personales e Instrumentos de gestión de la información pública, con énfasis en el índice de información clasificada y reservada a los responsables de servicios y atención a nivel Nacional, en la que se conectaron más de 27 Direcciones Regionales y se amplió la información de su implementación en relación con las solicitudes de información ciudadana. 
2. Actividad No ha iniciado
3. En el boletín de PQRSD del mes de marzo de 2018, en la página 13, se presenta el informe de denuncias de presuntos actos de corrupción para el primer trimestre de 2018, realizando seguimiento. Se recibieron 138 denuncias de presuntos actos de corrupción de las cuales ninguna corresponde a la tipología: Uso indebido de la información clasificada y reservada”.</t>
  </si>
  <si>
    <t>Se verificaron las evidencias de la realización de las siguientes acciones: 
CONTROLES EXISTENTES
1. Únicamente se presentan soportes sobre el cumplimiento del control de: "Contar con esquema de seguridad a través de vigilancia privada" mediante la presentación de actas de capacitaciones realizadas en las 33 regionales al personal de seguridad en temas como: Diligenciamiento de bitácoras, utilización de equipos, ingreso y salida de vehículos, entre otros. 
No se presentan evidencias del cumplimiento de los demás controles existentes.
PLAN DE TRATAMIENTO (CONTROLES A IMPLEMENTAR)
Acción 1: Se presenta informe de siniestros presentados desde el 01/ene/2018 al 28 /feb2018, por parte del grupo de Almacén e Inventarios. En el informe se evidencia el reporte de 3 siniestros ocurridos en las regionales de Nariño, SDG, y Caquetá.
Acción 2:  Esta actividad comienza hasta el día 30/Jun/2018. No se anexa evidencias para este periodo.
Acción 3: Se presenta evidencia de capacitaciones realizadas en las 33 regionales al personal de seguridad en temas como: Diligenciamiento de bitácoras, utilización de equipos, ingreso y salida de vehículos, entre otros. 
Acción 4: Esta actividad inicia el 30/jun/2018. No se anexa evidencias para este periodo.</t>
  </si>
  <si>
    <t>Se verificaron las evidencias de la realización de las siguientes acciones: 
Se ajusta  en el algoritmo de calificación de indicadores en SIMEI, la validación donde el sistema solo deje cargar resultados de indicadores a nivel nacional  que a corte diciembre no superen la meta programada en la hoja de vida.
 Se realizan ajustes en el SIMEI para que el administrador pueda activar la captura de información en las próximas vigencias, además tendría la opción de activar meses extemporáneamente esto con el fin de configurar el aplicativo en cada inicio de vigencia.
Se realizan los cambios en el SIMEI para que el administrador pueda ajustar las líneas bases de las hojas de vida de forma masiva, además pueda generar los listados por vigencia de los rangos de los indicadores, metas asignadas indicadores y de todos los campos almacenados de la hoja de vida de los indicadores por cada vigencia.
Se llevan a cabo ajustes en el SIMEI para que el administrador pueda ajustar las metas asignadas a las áreas por indicador, actualizar noticias e información del aplicativo, crear nuevas áreas, ajustar actividades de indicadores de plan de acción; así mismo, los usuarios finales podrán visualizar nuevos campos en el formato de hojas de vida y en el módulo de análisis de indicadores.</t>
  </si>
  <si>
    <t xml:space="preserve">
En la video conferencia del 18/04/2018, la Dirección de Abastecimiento -Grupo de Eventos socializó la información con respecto a los recursos  asignados para la logística. 
Evidencia: Lista de asistencia de videoconferencia realizada el 18 de abril de 2018 con respecto a propuestas e inquietudes del proceso de rendición de cuentas. 
Presentación en power point "Rendición pública de cuentas 2018"</t>
  </si>
  <si>
    <t>Se brindó orientaciones con respecto a las encuestas y/o consultas a las Regionales en videoconferencia realizada el 18/04/2018. 
Evidencia: Lista de asistencia de videoconferencia realizada en 18 de abril de 2018 sobre propuestas e inquietudes del proceso de rendición de cuentas. Presentación en power point "Rendición Pública de Cuentas 2018"</t>
  </si>
  <si>
    <r>
      <rPr>
        <sz val="10"/>
        <color theme="1"/>
        <rFont val="Calibri"/>
        <family val="2"/>
        <scheme val="minor"/>
      </rPr>
      <t xml:space="preserve">Se consolidó el cronograma de RPC y MS a partir de la programación enviada por la Regionales. </t>
    </r>
    <r>
      <rPr>
        <sz val="10"/>
        <color rgb="FFFF0000"/>
        <rFont val="Calibri"/>
        <family val="2"/>
        <scheme val="minor"/>
      </rPr>
      <t xml:space="preserve">
</t>
    </r>
    <r>
      <rPr>
        <sz val="10"/>
        <color theme="1"/>
        <rFont val="Calibri"/>
        <family val="2"/>
        <scheme val="minor"/>
      </rPr>
      <t xml:space="preserve">Evidencia: Consolidado de eventos de rendición de cuentas  y mesas publicas programadas y ejecutadas por las regionales y los centros zonales  (2018) publicado en la página web. 
https://www.icbf.gov.co/gestion-transparencia/transparencia/planeacion/rendicion-de-cuentas/sede
</t>
    </r>
    <r>
      <rPr>
        <sz val="10"/>
        <color rgb="FFFF0000"/>
        <rFont val="Calibri"/>
        <family val="2"/>
        <scheme val="minor"/>
      </rPr>
      <t xml:space="preserve">
</t>
    </r>
  </si>
  <si>
    <t xml:space="preserve">
Se realizó seguimiento a la realización de rendición de cuentas programadas. 
Evidencia: 
Informe de seguimiento primer trimestre 2018 rendición de cuentas y mesas públicas del nivel regional y zonal (Enero - Marzo 2018). </t>
  </si>
  <si>
    <t xml:space="preserve">Se verificaron las evidencias de la realización de las siguientes acciones: 
Reuniones de Revisión por la Dirección realizadas en el ICBF: Ruta actas http://www.icbf.gov.co/portal/page/portal/IntranetICBF/epico/eje-calidad 
</t>
  </si>
  <si>
    <t>Implementación de la herramienta tecnológica para la gestión de riesgos</t>
  </si>
  <si>
    <t xml:space="preserve">informe de plan de tratamiento de la gestión de riesgo </t>
  </si>
  <si>
    <t>Sensibilizar a los colaboradores en riesgos de corrupción .</t>
  </si>
  <si>
    <t xml:space="preserve">Dirección de Planeación y Control de Gestión/Oficina Asesora de Comunicaciones - Dirección de Información y Tecnología </t>
  </si>
  <si>
    <t xml:space="preserve">Se realizo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28 de febrero, 02 de abril y 30 de abril de 2018. 
Matriz de seguimiento al diligenciamiento de la información de riesgos de corrupción. </t>
  </si>
  <si>
    <t>Diseñar e implementar estrategia de seguimiento a  la materialización del riesgo de corrupción</t>
  </si>
  <si>
    <t xml:space="preserve">seguimiento a la materialización de riesgos de corrupción implementado </t>
  </si>
  <si>
    <t xml:space="preserve">Se envió un memorando a los lideres de procesos que habían manifestado materialización de riesgos según la encuesta de FURAG. 
Evidencia: Memorando I-2017-138011-0101 del 20/12/2017 enviado por la Dirección de Planeación y Control de Gestión. </t>
  </si>
  <si>
    <t xml:space="preserve">Verificar la elaboración de acciones correctivas  ante la materialización del riesgo </t>
  </si>
  <si>
    <t>Informe de la formulación de acciones correctivas correspondientes ante la materialización del riesgo</t>
  </si>
  <si>
    <t xml:space="preserve">La Oficina de Control Interno realizó el seguimiento a la gestión de riesgos de corrupción.
Evidencia:  Informe cuatrimestral </t>
  </si>
  <si>
    <t xml:space="preserve">La Oficina de Control Interno verificó las evidencias de la gestión de riesgos de corrupción. 
Evidencia:  Informe cuatrimestral </t>
  </si>
  <si>
    <t xml:space="preserve">La Oficina de Control Interno elaboró el informe de seguimiento a la gestión de riesgos de corrupción. 
Evidencia:  Informe cuatrimestral </t>
  </si>
  <si>
    <t xml:space="preserve">Se realizó en febrero una jornada de sensibilización para los nuevos referentes que ingresaron en el año 2018 sobre la metodología de gestión de riesgos de la entidad y las diferentes fases de esta.
Evidencia: Lista de asistencia de capacitación a referentes y promotores épicos el 22 de febrero de 2018 y presentación en power point de metodología de gestión de riesgos de corrupción y de calidad.  </t>
  </si>
  <si>
    <t>Dirección  de Planeación y Control de Gestión</t>
  </si>
  <si>
    <t>La Dirección de Servicios y Atención  allegó copia del correo electrónico de fecha 26/01/2018 con asunto: Protocoles de Atención ICBF en el cual se puede evidenciar que a esa fecha se encontraba en verificación y ajuste los protocolos: General de Servicio, Atención Presencial y Atención Telefónico.
Correo electrónico con asunto abordaje comunidades étnicas.
De las evidencias aportadas por la Dirección de Servicios y Atención  se encuentra que en las versiones preliminares de los Protocolos de Atención se cita como marco de referencia el Modelo de Enfoque Diferencial del ICBF, sin embargo en los correos allegados por ejemplo de comunicación entre la Dirección de Servicios y Atención  y Fundación relacionada con temas de población LGBTI no se ve la participación u orientación por parte de la Subdirección General.
Evidencias:
Correo electrónico del 26/01/2018</t>
  </si>
  <si>
    <t xml:space="preserve">Se recibieron respuestas de las acciones correctivas creadas para mitigar la materialización y se consolidaron en un documento propuesto para seguimiento el cual se encuentra en estudio. 
Evidencia: Matriz de seguimiento de riesgos de corrupción materializados.
Memorando I-2018-012941-0101 del 26/01/2018 enviado por la Dirección de Planeación. 
Memorando I-2018-022868-0101 del 26/02/2018 enviado por la Dirección Administrativa. 
Memorando I-2017-142939-0101 del 29/12/2017 enviado por la Oficina de Aseguramiento de la Calidad. 
Correo Electrónico de la Oficina de Control Interno Disciplinario del 23/01/18 informando a la Dirección de Planeación y Control de Gestión acerca de la creación de la acción correctiva 8519. </t>
  </si>
  <si>
    <r>
      <t>La información se encuentra publicada en la página web de la entidad de la siguiente manera:
Estructura Orgánica en la ruta:
https://www.icbf.gov.co/gestion-transparencia/transparencia/estructura-organica-talento-humano
Funciones y Deberes en la ruta:
https://www.icbf.gov.co/instituto/funciones-deberes
Funcionarios y Directivos en la ruta:
https://www.icbf.gov.co/instituto/funcionarios-directivos</t>
    </r>
    <r>
      <rPr>
        <b/>
        <sz val="10"/>
        <color theme="1"/>
        <rFont val="Calibri"/>
        <family val="2"/>
        <scheme val="minor"/>
      </rPr>
      <t/>
    </r>
  </si>
  <si>
    <t xml:space="preserve">
Crear enlace (Link) en la sección de transparencia del Portal Web al Formulario de PQRSD de la Entidad.
Renombrar en la lista desplegable de tipos de petición en el formulario de PQRSD, para que el ciudadano identifique “Solicitud de Información Particular, General o Pública” y realizar la parametrización en el SIM del término legal para su respuesta.
Socializar la disponibilidad de este tipo de solicitud en la sección de transparencia de la página web.
</t>
  </si>
  <si>
    <r>
      <t xml:space="preserve">Se evidencia que se está realizando ajustes a las TRD - Tablas de Retención Documental de acuerdo con el concepto técnico de evaluación de TRD del Archivo General de la Nación mediante oficio E-2018-115431-0101 del 7/03/18.
Asimismo el Director Administrativo del ICBF solicito ampliación de tiempo para presentación de ajustes TRD ICBF - Expediente 10484/2017/SGC. Radicado No. 2-2018-02473 del AGN para el 21/05/2018 al Archivo General de la Nación.
</t>
    </r>
    <r>
      <rPr>
        <b/>
        <sz val="10"/>
        <color theme="1"/>
        <rFont val="Calibri"/>
        <family val="2"/>
        <scheme val="minor"/>
      </rPr>
      <t xml:space="preserve">Evidencia: </t>
    </r>
    <r>
      <rPr>
        <sz val="10"/>
        <color theme="1"/>
        <rFont val="Calibri"/>
        <family val="2"/>
        <scheme val="minor"/>
      </rPr>
      <t xml:space="preserve">
Acta 14/03/2018 objetivo: realizar seguimiento y definición de responsables de las actividades a realizar relacionadas con las observaciones allegadas por el Archivo General de la Nación.
Concepto técnico de evaluación de Tablas de Retención Documental emitido por el Archivo General de la Nación  E-2018-115431-0101 del 7/03/18.
Acta No. 2 del 26/04/18 - Socialización avances TRD.
Oficio S-2018-201824-0101 - asunto: ampliación de tiempo para presentación de ajustes TRD ICBF al Archivo General de la Nación
</t>
    </r>
    <r>
      <rPr>
        <b/>
        <sz val="10"/>
        <color theme="1"/>
        <rFont val="Calibri"/>
        <family val="2"/>
        <scheme val="minor"/>
      </rPr>
      <t xml:space="preserve">
</t>
    </r>
  </si>
  <si>
    <t xml:space="preserve">Se evidenció publicación de cinco (5) videos.
Evidencia:
Video Capítulo 22 Cambiando el Mundo en lenguaje de señas. Parto Humanizado del 16/01/18
Video de Wilfran Astroso del 09/02/18
Video de Gloria Peña del 13/03/18
Video Jose Villada del 16/04/18
</t>
  </si>
  <si>
    <r>
      <t xml:space="preserve">Se evidencia seguimiento de los indicadores de la siguiente manera:
A10-PT1-01: Mensual: enero, febrero y marzo en riesgo.
A10-PT1-02: Mensual: enero adecuado, febrero y marzo: óptimo
PA-74: Mensual: enero, febrero y marzo: adecuado.
</t>
    </r>
    <r>
      <rPr>
        <b/>
        <sz val="10"/>
        <rFont val="Calibri"/>
        <family val="2"/>
        <scheme val="minor"/>
      </rPr>
      <t/>
    </r>
  </si>
  <si>
    <t>Juliana Arévalo
Ángela Parra</t>
  </si>
  <si>
    <t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Sede de la Dirección General,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t>
  </si>
  <si>
    <t>Se revisan los marcos normativos con el fin de proponer un documento claro frente al compromiso de confidencialidad y la declaración de cumplimiento de código de ética.
Se generan los borradores de los documentos de compromiso de confidencialidad y declaración de cumplimiento de código de ética.
Los documentos de Compromiso de Confidencialidad  y Declaración de Cumplimiento del Código de Ética se encuentran en proceso de implementación</t>
  </si>
  <si>
    <t xml:space="preserve">Se verificaron las evidencias de la realización de las acciones descritas mensualmente </t>
  </si>
  <si>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t>
  </si>
  <si>
    <t xml:space="preserve">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t>
  </si>
  <si>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t>
  </si>
  <si>
    <t xml:space="preserve">La periodicidad del reporte de esta actividad es semestral por lo tanto aún no inicia. </t>
  </si>
  <si>
    <t>Formato Listado Maestro de Documentos LMD actualizado e información actualizada publicada en la página Web. 
Evidencia: Matriz en Excel del formato Listado Maestro de Documentos y ruta en página Web https://www.icbf.gov.co/instituto/sistema-integrado-gestion</t>
  </si>
  <si>
    <t>Reunión del Comité de Ética y Buen Gobierno con fecha del 15/02/18 cuyo objetivo fue revisar la implementación del código de integridad y los cinco valores del ICBF.
Evidencia: Acta de Reunión del Comité de Ética del 15/02/18</t>
  </si>
  <si>
    <t xml:space="preserve">La información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https://www.icbf.gov.co/gestion-transparencia/transparencia/presupuesto/general
(1) Plan Anticorrupción y Atencion al Ciudadano
https://www.icbf.gov.co/gestion-transparencia/transparencia/planeacion/plan-anticorrupcion
(1) Plan Anual de Adquisiciones
https://www.icbf.gov.co/gestion-transparencia/transparencia/contratacion/plan-compras
</t>
  </si>
  <si>
    <t xml:space="preserve">Se evidencia seguimiento a las publicaciones de contratos del SECOP I para las Regionales en las fechas 21/02/18 y 26/03/18. 
</t>
  </si>
  <si>
    <r>
      <t xml:space="preserve">Reporte remitido el 09/04/18  por el Departamento Administrativo de la Función Pública.
Evidencia: Reporte de fecha del 09/04/18 del Departamento Administrativo de la Función Pública. 
</t>
    </r>
    <r>
      <rPr>
        <b/>
        <sz val="10"/>
        <color theme="1"/>
        <rFont val="Calibri"/>
        <family val="2"/>
        <scheme val="minor"/>
      </rPr>
      <t/>
    </r>
  </si>
  <si>
    <r>
      <t xml:space="preserve">Se evidenció reunión entre la Dirección de Información Tecnología y Dirección de Servicios y Atención del 07/03/18 donde se identificaron y definieron las responsabilidades para la creación del Link en la sección de transparencia del portal web y un control de cambios para incluir en la lista de desplegable en el formulario de PQRSD la solicitud de información "Particular, General o Pública".
Evidencia:
Acta Reunión del 07/03/18
Correo convocatoria de la reunión.
</t>
    </r>
    <r>
      <rPr>
        <sz val="10"/>
        <color rgb="FFFF0000"/>
        <rFont val="Calibri"/>
        <family val="2"/>
        <scheme val="minor"/>
      </rPr>
      <t xml:space="preserve"> </t>
    </r>
    <r>
      <rPr>
        <sz val="10"/>
        <color theme="1"/>
        <rFont val="Calibri"/>
        <family val="2"/>
        <scheme val="minor"/>
      </rPr>
      <t xml:space="preserve">
</t>
    </r>
  </si>
  <si>
    <r>
      <t xml:space="preserve">Se evidenció reunión entre la DIT y las Direcciones de Servicios y Atención y Planeación para validar el alcance técnico de la actividad.
Asimismo se visualiza la construcción del espacio para el registro de publicaciones de la sesión de Transparencia.
Evidencia: 
Convocatoria de Reunión Plan anticorrupción
Acta Reunión 07/03/18
Ruta: espacio asignado para publicar la información:
https://www.icbf.gov.co/gestion-y-transparencia/transparencia-y-acceso-la-informacion-publica/registro-de-publicaciones
</t>
    </r>
    <r>
      <rPr>
        <b/>
        <sz val="10"/>
        <color rgb="FFFF0000"/>
        <rFont val="Calibri"/>
        <family val="2"/>
        <scheme val="minor"/>
      </rPr>
      <t/>
    </r>
  </si>
  <si>
    <t xml:space="preserve">La periodicidad del reporte de esta actividad es única y esta prevista para el último cuatrimestre del año. </t>
  </si>
  <si>
    <r>
      <t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SDG,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t>
    </r>
    <r>
      <rPr>
        <b/>
        <sz val="10"/>
        <color theme="1"/>
        <rFont val="Calibri"/>
        <family val="2"/>
        <scheme val="minor"/>
      </rPr>
      <t/>
    </r>
  </si>
  <si>
    <r>
      <t xml:space="preserve">Se identifica matriz con la descripción de actividades como Ferias de Servicio, Encuestas de Satisfacción, Encuentro de Compras Locales, etc. las cuales están alineadas a una Línea de acción y a un nivel de participación.  Adicionalmente se adjunto matriz con el plan de participación.
De acuerdo con los soportes y lo informado por la Dirección de Servicios y Atención (Anexo 6. Comp 6. Plan Participación 2018), a la fecha han formulado el plan de participación y lo ajustaron en un lenguaje claro. 
Evidencias: 
Documentos Excel: Resumen lenguaje Claro y Prop ajustada lenguaje claro. 
\\172.16.9.31\ArchivosICBF\Direccion de Planeación\Monitoreo Plan Anticorrupción\Comp 6. Plan Participación 2018\D. Servicios y Atención\3. Enero - Marzo\Fortalecimiento Institucional Participación\1.3
</t>
    </r>
    <r>
      <rPr>
        <b/>
        <sz val="10"/>
        <color rgb="FFFF0000"/>
        <rFont val="Calibri"/>
        <family val="2"/>
        <scheme val="minor"/>
      </rPr>
      <t/>
    </r>
  </si>
  <si>
    <r>
      <t xml:space="preserve">De acuerdo a lo informado por la Dirección de Servicios y Atención el día 09/05/2018, el avance del Plan de Participación se realizó dividiendo la meta de 100% en 6 meses que son los seguimientos que se realizarán durante la vigencia. Cada mes tiene un porcentaje equivalente a 16%. A la fecha del presente seguimiento, la Dirección de Servicios y Atención ha realizado 3 seguimientos (Febrero, Marzo y Abril) lo que suma un avance porcentual de 43%. 
</t>
    </r>
    <r>
      <rPr>
        <b/>
        <sz val="10"/>
        <color rgb="FFFF0000"/>
        <rFont val="Calibri"/>
        <family val="2"/>
        <scheme val="minor"/>
      </rPr>
      <t/>
    </r>
  </si>
  <si>
    <t xml:space="preserve">Se realizó una jornada de tiempo de planear y la publicación de los Boletines VIVE ICBF. 
Evidencia: Realización de una jornada de tiempo de planear el 28 de febrero y publicación de boletines VIVE ICBF No 3 del 12/02/18, No 4 del 19/02/18, No 8 del 20/03/18, No 11 del 10/04/18. </t>
  </si>
  <si>
    <t xml:space="preserve">Socialización del cronograma de RPC y MS a partir de la programación enviada por la Regionales y posteriormente consolidada. 
Evidencia: Socialización en  página web de la programación de  eventos de rendición de cuentas  y mesas publicas de las regionales y los centros zonales  (2018). 
https://www.icbf.gov.co/gestion-transparencia/transparencia/planeacion/rendicion-de-cuentas/sede
</t>
  </si>
  <si>
    <t>Oficio suscrito por el representante legal mediante el cual se solicite el estado de cuenta de aportes parafiscales especificando la vigencia o vigencias requeridas.
Se solicita la identificación Tributaria - NIT en original y copia.
Se solicita fotocopia de la Cédula de ciudadanía del aportante.
Se solicita fotocopia de la Cédula de extranjería del aportante</t>
  </si>
  <si>
    <t xml:space="preserve">Oficina Asesora de Comunicaciones/ Subdirección de  Monitoreo y Evaluación </t>
  </si>
  <si>
    <t xml:space="preserve">Se hace 4 publicaciones de transparencia en el boletín semanal Vive ICBF sobre confidencialidad de identidad - canales de atención al usuario - políticas de riesgos y gestión regional - Tiempo para planear. 
Se hacen 2 Publicaciones, el 5 de marzo se hace publicación del Boletín Vive ICBF sobre Data Set, hablando sobre los datos abiertos de Bienestarina - el 20 de marzo se hace publicación sobre conferencia de transparencia, dirigida a los colaboradores de la sede.
Se hacen 3 publicaciones. El 11 de abril en el boletín No 11 se publica La Ley de
Transparencia y acceso a la información Ley 1712 de 2014 - Se publica el 16 de abril en el Boletín No. 12 Sabías que el ICBF fijó en el Plan Indicativo Institucional 2015 - 2018. - Se publica el 23 de abril en el Boletín No. 13 Para el ICBF la Rendición Pública de Cuentas es un proceso fundamental de participación ciudadana.
Evidencia: Boletín Vive ICBF del 5/02/18, Boletín Vive ICBF No 3 del 12/02/18, Boletín Vive ICBF No 4 del 19/02/18 y Boletín Vive ICBF No 5 del 26/02/18, Boletín Vive ICBF No 6 del 05/03/18, Vive ICBF No 8 del 26/03/18, Boletín Jornada tiempo de planear, Boletín Vive ICBF No 11 del 09/04/18, Boletín Vive ICBF No 12 del 16/04/18, Boletín Vive ICBF No 13 del 23/04/18. </t>
  </si>
  <si>
    <t>Se actualizaron las presentaciones misionales para fortalecer el componente de información  del proceso de RPC 
Evidencia: Caja de Herramientas
 \\172.16.9.31\ArchivosICBF\Direccion de Planeación\Caja de Herramientas MP y RPC 2018\Caja de Herramientas 2018\</t>
  </si>
  <si>
    <t xml:space="preserve">estrategia de movilización de rendición de cuentas durante el proceso de Rendición de Cuentas en redes </t>
  </si>
  <si>
    <t xml:space="preserve">Se Publica Mensaje en Twitter sobre la Línea anticorrupción 01800 con el Hashtag #ICBFporLaTransparencia. Se crea El Hashtag  y se publica en Twitter y Facebook las campañas #Colombia Presente con el que se moviliza la ciudadanía, con la estrategia Presente contra el trabajo infantil.  Se publica el Hashtag #ICBFporLaTransparencia con la línea anticorrupción 0314376530 #4. se hace publicación en Twitter el 9 de marzo con el Hashtag #ICBFporLaTransparencia Comunicando Línea Anticorrupción. Se hace publicación en Twitter con el Hashtag #ProtagonistasDeLaPrimeraInfancia. Se hace publicación de Hashtag #ICBFenAcción  en Twitter el  28 de abril mostrando a la comunidad. #PMUfronterizo  Directora(e)  @SOLINDIRAQ1 y Subdirector de Familias y Comunidades @aristidesherrer participan en la toma de decisiones en favor de la comunidad #YUKPA y de las familias migrantes y retornadas en Norte de Santander.  Hashtag #ICBFenAcción - Se hacen 2 publicaciones con el Hashtag  #ColombiaPresente el 24 y 25 de abril sensibilizando a la comunidad.
Evidencia: 2 Twitter del 13/02/18, 2 Twitter del 20/02/18, 1 Twitter del 21/02/18, 2 Twitter del 22/02/18, 3 Twitter del 23/02/18, 1 Twitter del 25/02/18, 3 Twitter del 26/02/18, 1 Twitter del 27/02/18, Twitter del 27/01/18, 1 Twitter del 09/03/18, 1 Twitter del 15/03/18, 1 Twitter del 24/04/18, 1 Twitter del 25/04/18 y 1 Twitter del 28/04/18.   </t>
  </si>
  <si>
    <t>Realizar seguimiento a la realización de la Rendición de Cuentas programadas</t>
  </si>
  <si>
    <t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t>
  </si>
  <si>
    <t xml:space="preserve">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t>
  </si>
  <si>
    <t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t>
  </si>
  <si>
    <r>
      <t xml:space="preserve">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t>
    </r>
    <r>
      <rPr>
        <sz val="10"/>
        <color theme="1"/>
        <rFont val="Calibri"/>
        <family val="2"/>
        <scheme val="minor"/>
      </rPr>
      <t xml:space="preserve">Caja de Herramientas \\172.16.9.31\ArchivosICBF\Direccion de Planeación\Caja de Herramientas MP y RPC 2018\Caja de Herramientas 2018\
</t>
    </r>
  </si>
  <si>
    <t xml:space="preserve">Equipo inter-áreas conformado. Informe de actividades por regional de la rendición de cuentas apoyadas de acuerdo al calendario establecido </t>
  </si>
  <si>
    <r>
      <t xml:space="preserve">En la videoconferencia del 18/04/18 se dio a conocer el equipo interáreas conformado
</t>
    </r>
    <r>
      <rPr>
        <sz val="10"/>
        <color theme="1"/>
        <rFont val="Calibri"/>
        <family val="2"/>
        <scheme val="minor"/>
      </rPr>
      <t>Evidencia: Lista de asistencia de videoconferencia realizada el 18 de abril de 2018 con respecto a propuestas e inquietudes del proceso de rendición de cuentas. 
Presentación en power point "Rendición pública de cuentas 2018"</t>
    </r>
  </si>
  <si>
    <t>Disponer los recursos para la logística de realización o divulgación de RPC y MP</t>
  </si>
  <si>
    <t>Subdirección de Abastecimiento</t>
  </si>
  <si>
    <t>Generar boletín  de  análisis de PQRS</t>
  </si>
  <si>
    <t xml:space="preserve">Publicar boletín con análisis de PQRS </t>
  </si>
  <si>
    <t>Encuesta para identificar temática</t>
  </si>
  <si>
    <t>Definir Contenidos mínimos de información para la Rendición Publica de Cuentas y Mesas Publicas en cada Regional / CZ</t>
  </si>
  <si>
    <r>
      <t xml:space="preserve">Se actualizaron y se ubicaron en la ruta NAS de caja de herramientas las maquetas actualizadas para que sean utilizadas por cada una de las regionales de acuerdo a sus requerimientos.
</t>
    </r>
    <r>
      <rPr>
        <sz val="10"/>
        <color rgb="FFFF0000"/>
        <rFont val="Calibri"/>
        <family val="2"/>
        <scheme val="minor"/>
      </rPr>
      <t xml:space="preserve">
</t>
    </r>
    <r>
      <rPr>
        <sz val="10"/>
        <color theme="1"/>
        <rFont val="Calibri"/>
        <family val="2"/>
        <scheme val="minor"/>
      </rPr>
      <t xml:space="preserve">Evidencia: Maquetas con contenidos mínimos actualizados. \\172.16.9.31\ArchivosICBF\Direccion de Planeación\Caja de Herramientas MP y RPC 2018\Caja de Herramientas 2018\
</t>
    </r>
  </si>
  <si>
    <t xml:space="preserve">Publicar la información con antelación  de por lo menos 10 días a la fecha prevista para la realización de las Rendición Publica de Cuentas y Mesas Publicas   en Carteleras dispuestas por cada regional y/o zonal </t>
  </si>
  <si>
    <t xml:space="preserve">confirmación de la publicación de las fechas de RPC y MP  por parte de las Direcciones Regionales </t>
  </si>
  <si>
    <t>Definir metodología participativa para cada una las audiencias públicas de Rendición Publica de Cuentas y Mesas Publicas</t>
  </si>
  <si>
    <t>Se entregó la metodología participativa definida para audiencias de RPC y MS a las Regionales 
Evidencia: Caja de Herramientas
 \\172.16.9.31\ArchivosICBF\Direccion de Planeación\Caja de Herramientas MP y RPC 2018\Caja de Herramientas 2018\</t>
  </si>
  <si>
    <t>mesas y rendición de cuentas programadas  realizadas</t>
  </si>
  <si>
    <t>Actualizar y desarrollar en el  curso virtual de trasparencia  el modulo  de rendición de cuentas,  con los servidores públicos    mediante  el acompañamiento y socialización del mismo, con el fin de interiorizar la cultura de rendición de cuentas</t>
  </si>
  <si>
    <t xml:space="preserve">Promoción de la cultura de Rendición de Cuentas promocionada a través del curso 
(25% de los inscritos en el aula virtual de transparencia  logren la certificación) </t>
  </si>
  <si>
    <t xml:space="preserve">Aplicación del curso del aula virtual, lograr la certificación del  40%  de los inscritos </t>
  </si>
  <si>
    <t>Se esta organizando entre la Dirección de Gestión Humana y la Dirección de Servicios y Atención el contenido del curso virtual “Bienvenidos a Servicios y Atención” que de acuerdo con el correo electrónico del 18/04/2018 iniciaría el lunes 07 de mayo de 2018. Se evidencia listado de personas (Total: 308) a ser convocadas para adelantar el curso. 
Evidencias: 
Correos electrónicos del  13/02/2018 y 04-05-18/04/2018</t>
  </si>
  <si>
    <t>Se realizó piloto en el año 2016 del Modelo de Atención Presencial, se presentaron los resultados y la versión preliminar del modelo para validación por parte de las Regionales: Boyacá, Santander, Atlántico, Valle del Cauca, Antioquia, Huila, Bogotá, Cundinamarca y Guainía mediante videoconferencia del 27 de febrero. 
Según informa la Dirección de Servicios y Atención recibieron retroalimentación de las regionales y se consolidó un nuevo documento del Modelo de Atención Presencial, el cual se remite junto con la propuesta de resolución de adopción del modelo y el plan de implementación a la Secretaria General para dar continuidad a las gestiones. 
Evidencias: 
Correo electrónico validación Modelo de Atención Presencial del 14/02/2018, Documento en Word Modelo de Atención Presencial ICBF, Presentación PowerPoint utilizada en la Videoconferencia y Correo electrónico a la Secretaria General del 30/04/2018 con la ruta: \\icbf.gov.co\fs_AAC\F\Direccion de Servicios y Atencion\GRUPO CALIDAD\MODELO DE ATENCIÓN PRESENCIAL\Documento Modelo SG</t>
  </si>
  <si>
    <t>Implementar en los Centros Zonales priorizados un Sistema Electrónico de asignación de Turnos</t>
  </si>
  <si>
    <t>Se inicio la etapa de estudio de sector para la eventual contratación de: “Compraventa con instalación y puesta en funcionamiento de una Solución Digital de Asignación de Turnos (SDAT) en las Direcciones Regionales y/o en los Centros Zonales y Sedes Administrativas del ICBF” desde diciembre de 2017. 
El proceso se presentó ante Comité de Contratación en sesión No. 36 del día 09/04/2018 y se publicó en SECOP en la siguiente ruta: https://www.contratos.gov.co/consultas/detalleProceso.do?numConstancia=18-9-444024.
Evidencias:
Correos electrónicos de Solicitud de Cotización y Respuesta de posibles proveedores, Correo de convocatoria Comité presencial de contratación ordinario sesión N° 36 de 09 de abril 2018, estudios previos, anexo No. 1 Matriz de identificación, valoración y asignación del riesgo, correo electrónico del 18/04/2018 con el proyecto de pliego del proceso de Digiturnos.</t>
  </si>
  <si>
    <t>Mediante correo electrónico del 06/03/2018 la Dirección de Servicios y Atención informa a la Oficina Asesora Jurídica que ya se encuentra habilitado el modulo en el aplicativo SIM para el registro de las denuncias relacionadas con presuntos actos de corrupción.  Se realizó acercamiento con la Secretaria de Transparencia quien facilitó el documento "Ventanilla de Denuncias para el Postconflicto" y fue adjuntado como soporte del avance. 
Para el mes de Abril la  Dirección de Servicios y Atención entre los avances reportados, allegó copia de acta del 10/04/2018 en la cual se da cuenta de la validación en la articulación del registro y gestión de denuncias por presuntos actos de corrupción entre el centro de contacto y la Oficina Asesora Jurídica.
Así mismo se cuenta con la compilación de 50 preguntas frecuentes anticorrupción.
Evidencias:
Correo electrónico del 06/03/2018, documento en Word: Ventanilla de Denuncias para el Posconflicto - Instructivo - Secretaria de Transparencia.
Correo electrónico del 04/04/2018 relación de preguntas frecuentes transparencia y anticorrupción.</t>
  </si>
  <si>
    <t xml:space="preserve">Se evidencian correos electrónicos coordinando reunión el 08 de marzo de 2018 entre ICBF y RTVC a fin de lograr la subtitulación del video ya grabado en lengua nativa wayuunaiki; así mismo se evidencia registro fotográfico de la grabación de los 2 videos de promoción del servicio incluyente con miembros de las Comunidades Indígenas en Uitoto e Inga durante el mes de Febrero.
En el mes de abril se adjunta video realizado en el Centro Zonal Maicao. 
Evidencias: 
Correo electrónico del 02/03/2018, 21/03/2018, Registro Fotográfico de las grabaciones y Video del Centro Zonal Maicao. </t>
  </si>
  <si>
    <t>Se evidencian correos electrónicos del 28/02/2018 y 22/03/2018 donde la Dirección de Servicios y Atención remite a la Dirección de Información y Tecnología el inventario de requerimientos funcionales para las mejoras en los Sistemas de Información que apoyan a la Dirección de Servicios y Atención como lo son el SIM y el SEAC. 
En el mes de abril se adjunta por parte de la Dirección de Servicios y Atención  las citaciones convocadas con la Dirección de Información y Tecnología para las Sesiones de Análisis Requerimientos SIM - Requerimiento Prioridad 1  Orden 1 de los días 04-11-16/04/2018
Evidencias:  
Correos electrónicos del 28/02/2018 y 22/03/2018, Matriz con Inventario de Nuevos Requerimientos SIM y SEAC, Citaciones por Outlook  de los días 04-11-16/04/2018.</t>
  </si>
  <si>
    <t xml:space="preserve">Definir  y desarrollar una estrategia  de   apropiación de conocimiento para el personal vinculado al proceso de Relación con el Ciudadano. </t>
  </si>
  <si>
    <t>La Dirección de Servicios y Atención  en el mes de febrero informa que se estructurara la estrategia de apropiación con base en los siguientes 3 ítems: Cronograma de videoconferencias, Capsulas Informativas y material especifico de los procesos misionales. Así mismo se presentan 13 correos con Capsulas del Saber dirigidos a los Responsables de Servicios y Atención  en Centros Zonales y Regional; igualmente se adjunto Cronograma con las Videoconferencias a desarrollar durante la vigencia 2018, pero no se adjunta evidencia de la ejecución de la actividad programada para el 28 de febrero de 2018; por ultimo se evidencia acta del 23/02/2018 donde la  Dirección de Servicios y Atención  socializo a la Subdirección de Restablecimiento de Derechos el material construido sobre Hechos Victimizantes. 
Para el mes de marzo y de acuerdo con el cronograma allegado se debían realizar 2 video conferencias:  21 de marzo Protocolo de Servicio (Grupo de Calidad) Amazonas, Antioquia, Arauca, Atlántico, Bogotá, Bolívar, Boyacá, Caldas, Caquetá, Casanare, Cauca, Cesar, Choco, Córdoba, Cundinamarca, Guainía; y el 22 de marzo Protocolo de Servicio (Grupo de Calidad) La Guajira, Guaviare, Huila, Magdalena, Meta, Nariño, Norte de Santander, Santander, Sucre, Tolima, Valle, Vaupés, Vichada, San Andres, Putumayo, Risaralda, Quindío; sin embargo no se adjunta evidencia de la realización de las mismas incumpliendo con el cronograma. 
Se remite listado de asistencia del 09/03/2018 en la Regional Bogotá en el cual se llevo a cabo capacitación SIM Constatación de Denuncia Verdadera dirigido a los equipos EMPI de esta regional. No es claro a que actividad del cronograma responde esta capacitación. 
Se evidencia correo electrónico del 04/04/2018 donde la Dirección de Servicios y Atención  informa que se remitieron 5 correos con temas relacionados al proceso de Relación con el Ciudadano a los  Responsables de SYA en CZ y Regional. 
Se adjunta cronograma de trabajo para estrategia de apropiación de la información en el centro de contacto 2018 con actividades a ejecutarse a partir de abril de 2018. 
En el mes de abril se adjunta documento: Estrategia de apropiación del conocimiento con el cronograma para su ejecución la cual fue socializada mediante correo electrónico del 30/04/2018 por la Direccion de Servicios y Atención a las Regionales y Centros Zonales.
Evidencias:
13 correos con Capsulas del Saber dirigidos a los Responsables de Servicios y Atención en Centro Zonal  y Regional, Listado de asistencia del 09/03/2018 en la Regional Bogotá, correo electrónico del 04/04/2018 donde la Dirección de Servicios y Atención  informa que se remitieron 5 correos con temas relacionados al proceso de Relación con el Ciudadano a los  Responsables de Servicios y Atención en Centro Zonal y Regional, Documentos Word:  cronograma de trabajo para estrategia de apropiación de la información en el centro de contacto y  Estrategia de apropiación del conocimiento.</t>
  </si>
  <si>
    <t>La Dirección de Servicios y Atención  en correo electrónico de fecha 02/02/2018 dirigido a la Dirección de Información y Tecnología  informó respecto al Escenario de prueba realizado caso de uso ( CC.2017.ICBF.SIM.AAC.0083) teniendo en cuenta la solicitud de generar el botón de ayuda en pantalla de registro de petición directo en el SIM.
En correo electrónico del 21/03/2018 la Dirección de Información y Tecnología  solicitó a la Dirección de Servicios y Atención  colaboración para poder sacar a producción al requerimiento solicitado 
Evidencias:
Escenario de Prueba firmado (PDF) de fecha 23/01/2018
Correo electrónico con asunto: programación Pruebas Funcionales CC.2017.ICBF.SIM.AAC.0083 - 18012017 de fecha 02/02/2018
Correo electrónico del 21/03/2018 con asunto - caso de uso: C.2017.ICBF.SIM.AAC.0083 - Crear botón de ayuda para presentar al usuario una orientación al tipo de petición a registrar - Modulo AAC – SIM.</t>
  </si>
  <si>
    <t>Se evidencia correo electrónico de fecha 25/01/2018 donde la Dirección de Servicios y Atención  socializa con la Dirección de Planeación cronograma de trabajo con 10 actividades para realizar la Caracterización de los peticionarias del ICBF, con el propósito de facilitar el seguimiento y las mejoras en el servicio prestado. Posteriormente se remite con fecha 09/03/2018  correo electrónico en el cual la Dirección de Servicios y Atención  establece las variables que requiere para la caracterización. 
De acuerdo con el cronograma, las actividades 1 y 2 (Descargar base de datos del SIM Vigencia 2017 y Cruces externos BD peticionarios) a la fecha del seguimiento realizado por la Oficina de Control Interno se encuentran fuera de termino toda vez que estaban programadas para el 31/01/2018 y 28/02/2018 respectivamente. 
Para el mes de Abril la Dirección de Servicios y Atención  compartió la trazabilidad de correos con la Dirección de Planeación en donde fue posible conocer la versión final titulada VF Caracterización ICBF Denuncias PRD - SRD y los anexos 1,2, y 3: Normograma ICBF, Priorización de variables y denuncias PRD.
Evidencias:
Correos Electrónicos del 25/01/2018 y 09/03/2018
Trazabilidad de correos electrónicos del 15/03/2018 al 18/04/2018 entre Dirección de Servicios y Atención  y Dirección de Planeación y Control de Gestión.</t>
  </si>
  <si>
    <t>Se evidencia Excel donde se relacionan las 25 regionales con sus respectivas observaciones del Informe de la Encuesta de Satisfacción vigencia 2017.
En mesa de trabajo realizada el día 09/05/2018 en la Oficina de Control Interno con las profesionales de la Dirección de Servicios y Atención  se solicitó complementar el documento Excel con las acciones correctivas y los seguimientos generados a las mismas a partir de los resultados obtenidos en la encuesta de satisfacción vigencia 2017; mediante correo electrónico de fecha 09/05/2018 la Dirección de Servicios y Atención  envía a la Oficina de Control Interno los pantallazos donde se evidencian las Acciones Correctivas formuladas: 8828, 8829, 8830, 8831, 8832, 8833, 8834, 8835, 8836, 8837, 8838, 8839, 8840, 8841, 8842, 8843, 8844, 8845, 8846, 8847, 8848,  8849 y 8850. 
Por otra parte en el Excel de seguimiento diligenciado por la Dirección de Servicios y Atención  se relacionan actividades inherentes a la aplicación de la encuesta de satisfacción vigencia 2018 las cuales no responden ni a la actividad ni a la meta propuesta en el Plan Anticorrupción; por lo cual se sugiere revisar y definir el resultado esperado por la Dirección de Servicios y Atención. 
Evidencias: 
Excel con las observaciones del Informe de la Encuesta de Satisfacción. 
Correo electrónico de fecha 09/05/2018</t>
  </si>
  <si>
    <t xml:space="preserve">Implementación Encuestas de satisfacción en Línea  </t>
  </si>
  <si>
    <t>Se evidencian correos electrónicos de febrero y marzo en los cuales la Dirección de Servicios y Atención  solicita a la Dirección de Información y Tecnología  información del avance en las actividades que no fueron cumplidas en el Plan de Gobierno Digital 2017 y que están para el Plan de Gobierno Digital 2018. 
Una de esas actividades tiene relación directa con esta actividad del Plan Anticorrupción: Implementar herramienta de encuesta en línea en tres (3) tramites en línea del Portal Web Institucional. 
En mesa de trabajo realizada el día 09/05/2018 en la OCI junto las profesionales de la Dirección de Servicios y Atención  se solicitó, aportar pantallazos de las encuestas que a la fecha ya se encuentren en uso. De las evidencias aportadas no se identifica que a la fecha se haya logrado la implementación de la Encuesta de Satisfacción para los trámites (OAC ONLINE, PILA WEB y Bienes Mostrencos).
La Oficina de Control Interno recibe por medio de correo electrónico de fecha 09/05/2018 pantallazos en los cuales ha sido posible realizar seguimiento de la implementación y uso de las encuestas de satisfacción para los mismos trámites.
Evidencias: 
Correos electrónicos 31/01/2018, 06-08/02/2018, 09/05/2018.</t>
  </si>
  <si>
    <t>Se evidencian correos electrónicos entre Dirección de Servicios y Atención  y Oficina Asesora de Comunicaciones en los cuales se ha avanzado en la grabación de los audios para mejorar la accesibilidad a las preguntas frecuentes con enfoque diferencial. 
A partir de la mesa de trabajo llevada a cabo en la Oficina de Control Interno el 09/05/2018 la Dirección de Servicios y Atención  allegó por medio electrónico de la misma fecha soportes que evidencian el control de legalidad y aval en correo electrónico de fecha 03/05/2016 enviado por Fernando Aguirre Tejada (antropólogo de la Subdirección General) y el memorando con radicado No.  I 2016 045771 -0101 DEL 06/05/2016 emitido por la Oficina Asesora Jurídica respecto a las respuestas a preguntas frecuentes de la ciudadanía por enfoque diferencial.
Al respecto se sugiere a la Dirección de Servicios y Atención  generar espacio para verificar junto con la Subdirección General el contenido en cumplimiento al concepto emitido en la vigencia 2016.
Evidencias: 
Correo electrónico del 14/03/2018 con asunto: Audios Preguntas frecuentes Enfoque Diferencial- GECO.
Correo electrónico del 23/03/2018
Correo electrónico del 09/05/2018.</t>
  </si>
  <si>
    <t>Se evidenció aprobación de la política antipiratería mediante el Acta Comité Virtual de Ética y Buen Gobierno No. 1 del 9 al 12 de enero de 2018.
Realización de reunión de la Subcomisión de Código de Ética y Buen Gobierno para establecer plan de trabajo para elaborar políticas y sensibilización de los temas antisoborno, antifraude, antirregalos, celebraciones y donaciones.
Evidencia:
Acta No. 1 del 9 al 12 de enero de 2018. aprobación de Política Antipiratería.
Acta No. 1 Subcomisión código de ética y buen gobierno del 19/02/2018.</t>
  </si>
  <si>
    <t xml:space="preserve">Direccion  de Planeación y Control de Gestión- Subdirección de Abastecimiento / Todas las áreas </t>
  </si>
  <si>
    <t xml:space="preserve">Mantener actualizada la documentación del Sistema Integrado de Gestión </t>
  </si>
  <si>
    <t xml:space="preserve">Documentación actualizada  en el Portal Web de la Entidad. </t>
  </si>
  <si>
    <t xml:space="preserve">Direccion  de Planeación y Control de Gestión/ Direccion de Información y Tecnología </t>
  </si>
  <si>
    <t xml:space="preserve">Mantener actualizada la información de la estructura orgánica, funciones y deberes del ICBF, así como la información de los perfiles y evaluaciones de los funcionarios en el portal web de la entidad </t>
  </si>
  <si>
    <t>Promover campañas de información institucional para la  prevención de la corrupción y promoción de la transparencia en la Entidad.</t>
  </si>
  <si>
    <t xml:space="preserve">Publicación o divulgación de Campañas de  información institucional   para la prevención de la corrupción y promoción de la transparencia en la Entidad </t>
  </si>
  <si>
    <t>Se evidencian las siguientes publicaciones:
Enero:  Publicación documento preliminar del Plan Anticorrupción 2018 en el Boletín Vive ICBF del 29/01/18.
Febrero: Boletín Viva ICBF del 5/02/18 sobre Erradicar la corrupción es un compromiso de todos.
Comunicados del 13, 14 y 28 de febrero mencionando los canales de atención.
Boletín Vive ICBF No. 4 del 19/02/18 comunicando los temas del SIGE Ejes Calidad, Ambiental, SYSO, Seguridad de la información y la Gestión Regional.
Marzo: Correo interno del 9 y 12/03/18 promoviendo la lectura del Boletín Vive ICBF.
Correo interno del 27/02/18 invitando al Seminario de Propuestas de Política Pública para la Lucha contra la Corrupción.
Correo interno del 22/03/18 informando el nuevo procedimiento de oportunidades de mejora.
Correo interno informando la nueva ruta al sistema de información Isolucion del 21/03/18. 
Abril: Comunicaciones del 19 y 20 de abril informando "Como Vamos" dando a conocer la cifras 2017 y las metas 2018. 
Correo del 13/04/18 comunicando la nueva versión del procedimiento de acciones correctivas y el Manual de Usuario Isolucion.</t>
  </si>
  <si>
    <t xml:space="preserve">Actualizar y publicar el calendario de actividades de mesas publicas y rendición de cuentas de la entidad  en la sección de transparencia de la pagina WEB de la entidad </t>
  </si>
  <si>
    <t>publicar calendario de actividades de mesas publicas y rendición de cuentas  de la entidad en la pagina WEB</t>
  </si>
  <si>
    <t xml:space="preserve">Direccion de Información y Tecnología / Subdirección de  Monitoreo y Evaluación </t>
  </si>
  <si>
    <t xml:space="preserve">Se evidenciaron las publicaciones en Twitter y Facebook de la siguiente manera: 
Enero: publicación mensaje en twitter de la línea 018000 918080 #4 el 27/01/18.
Febrero: publicación de Facebook comunicando la línea Anticorrupción 01800 918080; publicación de la estrategia "Erradicar la Corrupción es un compromiso de todos" Boletín ICBF del 05/02/18.
Marzo: Publicación en Facebook el 9/03/18 comunicando la línea anticorrupción 018000 918080 #4 y correo anticorrupción@icbf.gov.co
Abril: publicaciones en Facebook sobre entrega de resultados de la operación Guajira  del 17/04/18 y el 09/04/18 y participación del ICBF de la Audiencia Pública de la Procuraduría General de la Nación y publicación sobre información de transparencia sobre canales de atención del ICBF el 24/25/04/18.  </t>
  </si>
  <si>
    <t xml:space="preserve">Realizar el seguimiento a la aprobación de la resolución de reproducción de fotocopias y posterior socialización  </t>
  </si>
  <si>
    <t>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t>
  </si>
  <si>
    <t xml:space="preserve">Realizar seguimiento a la   aprobación de las tablas de retención documental por parte del Archivo General de la Nación - AGN, para su posterior socialización y aplicación. </t>
  </si>
  <si>
    <t xml:space="preserve">Se evidenció que el Grupo Interadministrativo identifico la existencia de las Tablas de Valoración documental con vigencia 2009. Asimismo se esta trabajando un plan de mejoramiento archivístico en la que una de sus actividades es elaborar las TVD y se envío avance del mismo el 30/04/18 al Archivo General de la Nación
.
</t>
  </si>
  <si>
    <t>Dar continuidad al programa de capacitación archivística</t>
  </si>
  <si>
    <t>Programa de capacitación archivística desarrollado</t>
  </si>
  <si>
    <t xml:space="preserve">Se ha adelantado capacitación a las Regionales Bogotá, Cauca, Cundinamarca y Sucre de acuerdo con los soportes Allegados.
Evidencias: Taller práctico Transferencia de Conocimiento sobre Gestión Documental.
Soportes de capacitación abril 2018: Listas de asistencia (Sucre, Cauca y Cundinamarca), evaluación de conocimiento (Cundinamarca y Cauca) y encuestas de satisfacción (Cundinamarca, Bogotá y Sucre).
</t>
  </si>
  <si>
    <t xml:space="preserve">boletín de PQRS con el reporte de solicitudes de acceso a la información pública </t>
  </si>
  <si>
    <t>Se evidenció publicación del boletín de PQRS con el reporte de solicitudes de acceso a la información pública para los meses de enero, febrero y marzo 2018.
Evidencia: 
Informes publicados en la página web sección Informes y Boletines PQRDS:
https://www.icbf.gov.co/servicios/informes-boletines-pqrds</t>
  </si>
  <si>
    <t>Direccion de Información y Tecnología / Dirección de Servicios y Atención</t>
  </si>
  <si>
    <t xml:space="preserve">De acuerdo con el cronograma de actividades establecido por el comité de ética y buen gobierno se deberá diseñar, desarrollar y socializar los postulados del Código de ética en lo relacionado con:
• Antisoborno
• Antifraude
• Antipiratería
• Antirregalos, celebraciones y donaciones 
</t>
  </si>
  <si>
    <t xml:space="preserve">Desarrollo de los postulados: 
• Antisoborno
• Antipiratería
• Antifraude
• Antirregalos, celebraciones y donaciones
</t>
  </si>
  <si>
    <t>Política de Transparencia Nacional y de la Entidad
Código de Ética y Buen Gobierno
Línea Anticorrupción
Comité de Desarrollo administrativo
Comité y Subcomité SIGE
Comités y Consejos Directivos</t>
  </si>
  <si>
    <t xml:space="preserve">En el primer cuatrimestre en los comités de adopciones realizados en las diferentes regionales con el acompañamiento de los profesionales de las Subdirección de Adopciones no se identificaron casos donde se omitan solicitudes de adopción previamente aprobadas para la posible asignación de un niño, niña o adolescente. por lo tanto no  hay evidencias de la realización de acciones. </t>
  </si>
  <si>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información durante la atención</t>
  </si>
  <si>
    <t>1. Socializar los Instrumentos de gestión de la información publica, especialmente el índice de información clasificada y reservada con los responsables de servicios y atención a nivel nacional.
2. Mantener actualizado el índice de información clasificada y reservada. 
3. Monitorear trimestralmente la gestión de las denuncias recibidas en la línea anticorrupción frente al tema de uso indebido de la información clasificada y reservada.</t>
  </si>
  <si>
    <t>Director de Servicios y Atención-Líder GEL</t>
  </si>
  <si>
    <t>1. Evidencias de socialización
2. Índice de información clasificada y reservada actualizado y publicado.
3. Cuadro informe de monitoreo.</t>
  </si>
  <si>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</si>
  <si>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
3. Adelantar los comités de contratación para los procesos que correspondan según Manual de Contratación Vigente.
4. Expedir los lineamientos de contratación y socializarlos a las Regionales para su aplicación.
5. Capacitaciones enfocadas a los lineamientos éticos que deberían tener los colaboradores del ICBF (Se solicita apoyo de Gestión Humana para realizar este control).</t>
  </si>
  <si>
    <t xml:space="preserve">1. Acciones Transversales a todos los procesos (Dirección de Contratación):
1.1. Convocar a Comité de Contratación para los procesos de selección que aplique.
1.2 Expedir los lineamientos de contratación de aplicación a nivel nacional.
1.3 Socializar los lineamientos de contratación con las Regionales para su aplicación.
2. Acciones  Dirección de Primera Infancia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t>
  </si>
  <si>
    <t xml:space="preserve">
1.1. Actas de los comités de contratación.
1.2. Lineamientos de contratación. 
1.3. Lineamientos de contratación socializados a las Regionales para su aplicación. 
2.1.1. Programación de las sesiones de trabajo con los socios u operadores.
2.1.2. y 2.1.3. Listas de asistencia y actas de las mesas de trabajo de validación de los operadores a contratar habilitados en el BNO.
2.1.2. y 2.1.3. Reporte de Comisión de personal de la DPI que apoya al Proceso de Contratación.
2.2.1. Informes consolidados de supervisión.
2.2.2. Acta</t>
  </si>
  <si>
    <t xml:space="preserve">Dentro de las Acciones Asociadas al Proceso de Adquisición de Bienes y Servicios de la Dirección de Contratación, están las de:
1.1. Convocar a Comité de Contratación para los procesos de selección que aplique.
1.2 Expedir los lineamientos de contratación de aplicación a nivel nacional.
1.3 Socializar los lineamientos de contratación con las Regionales para su aplicación.
Evidencia la Oficina de Control Interno del ICBF que la Dirección de Contratación ha venido cumpliendo parcialmente con las acciones a las cuales se hizo responsable; teniendo en cuenta que:
1. No se evidencian incorporadas el total de Actas del Comité de Contratación en la NAS. 
2. No se evidencian incorporados la totalidad de lineamientos de contratación de aplicación a nivel nacional mencionados en las columnas de corte de mes como evidencias:
a). Archivo PDF 2018-02-22-11 seguimiento de Liquidaciones Regional – del cual solo se adjunta el acta pero no los lineamientos de la Dirección de Contratación.
b). Archivo PDF capacitación procesos sancionatorios - del cual solo se evidencia la lista de asistencia pero no las memorias, lineamientos o directrices tal como quedo formulado en la acción.
c). NO SE EVIDENCIA el archivo (documento o correo electrónico) de fecha 10 de enero por el cual se envió el texto para la cláusula de garantías de los contratos y convenios y por el cual se eliminó el aparte que establecía desde cuando se contaban las mismas.
NO SE EVIDENCIA los archivos de los acuerdos marco Para la compra del seguro obligatorio SOAT, relacionados en las evidencias registros a corte de marzo.
3. NO SE EVIDENCIAN incorporados la totalidad de los soportes de socialización de los lineamientos de contratación con las Regionales para su aplicación, en razón a que los anteriores archivos no se encuentran en las carpetas soportes de evidencias mensuales.
Por lo anterior, Recomendamos a la Dirección de Contratación, en procura de buscar la optimización en el cumplimiento de las acciones:
1). Se incorporen las Actas del Comité de Contratación de acuerdo a su fecha de expedición, en la carpeta del mes correspondiente y en orden cronológico. 
2). En igual forma, se incorporen evidencias relacionadas con las acciones asociadas al control y no otras ajenas a dichas actividades.
3). En igual forma, es importante se organicen las carpetas en el sentido de que cada acción tenga su carpeta mensual de evidencias y no se revuelvan las mismas, como efectivamente se encuentran en este momento las carpetas, ya que ello conlleva a confusión.
4). Se evidencia mucha duplicidad de archivos en cada soporte mensual, por lo que sugerimos que cada acción tenga su propia carpeta para que sea más comprensible y manejable las evidencias del avance de actividades.
5). Los correos electrónicos de considerarse lineamientos, se re-direccionen no solo al interior de la Dirección de Contratación de la Sede sino a nivel Nacional como se estableció en las acciones asociadas al control en el Plan anticorrupción, ya que muchos de ellos de evidencian dirigidos únicamente al Grupo de Contratación de la Sede Nacional o uno de sus profesionales en específico.
6). Que frente a las acciones establecidas en los numerales 1.2 y 1.3, cada lineamiento con su respectiva socialización se incorporen de manera independiente en una subcarpeta que permita más claridad en el manejo de las evidencias.
7). Pese a que se encuentran listas de asistencia a videoconferencias, recomendamos se adicionen como evidencias las presentaciones en PowerPoint o documento de las temáticas desarrolladas en las videoconferencias.
8). Se verifiquen una vez adjuntadas las evidencias en las carpetas mensuales, que dichos archivos pueden abrirse para poder acceder a ellos, habida cuenta que en uno de los archivos localizado en la carpeta de marzo - subcarpeta AB2 no fue posible acceder a él.
Dentro de las Acciones Asociadas al Proceso de Adquisición de Bienes y Servicios de la Dirección de Primera de Infancia,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Evidencia la Oficina de Control Interno del ICBF que la Dirección de Primera de Infancia ha venido cumpliendo parcialmente las acciones a las cuales se hizo responsable; teniendo en cuenta que:
1. Para la acción establecida en el Numeral 2.1.1. “Programar las correspondientes sesiones de trabajo con los socios u operadores con los cuales se pretenda contratar, en los cuales se analicen aspectos relacionados con la propuesta técnica y presupuesto destinado para la financiación del proyecto”, se evidencia que la fecha de terminación (31/03/2017) establecida para la acción no corresponde con la presente vigencia, por lo que se recomienda hacer la actualización correspondiente.
2. Se evidencian que algunos de los soportes que reposan como evidencias en la carpeta mensual como es el caso del mes febrero y abril no son coherentes con los señalados como avance (no es claro su alcance).
Por lo anterior, Recomendamos a la Dirección de Primera de Infancia, en procura de buscar la optimización en el cumplimiento de las acciones:
1. Se verifique que las evidencias incorporadas a la NAS tenga relación con los registros o evidencias relacionados en cada columna de la Matriz de Riesgos Consolidada de Procesos 2018 JA a corte del mes correspondiente.
2. Se adicionen en las carpetas mensuales de la NAS, las evidencias o registros que se señalan en la Matriz de Riesgos Consolidada de Procesos 2018 JAV.
3. En igual forma, recomendamos que en las carpetas mensuales se organicen las evidencias colgadas en la NAS, en el sentido de que cada acción tenga su carpeta mensual de evidencias y no se revuelvan.
4. Recomendamos  no adjunten  duplicidad de evidencias en cada soporte mensual.
Dentro de las Acciones  Transversales a todos los procesos (Dirección de Contratación) respecto de: 
1.1. Realizar capacitaciones a dirigidas a los supervisores de las Direcciones Regionales y dependencias de la Sede de la Dirección General, respecto del ejercicio de supervisión.
1. Evidencia la Oficina de Control Interno del ICBF que la Dirección de Contratación ha venido cumpliendo con las acciones a las cuales se hizo responsable.
2. Adicional a ello NO SE EVIDENCIA  los archivos de los acuerdos marco para la compra del seguro obligatorio SOAT, relacionados en las evidencias registros a corte de marzo.
Por lo anterior, recomendamos a la Dirección de Contratación, en procura de buscar la optimización en el cumplimiento de las acciones:
1. Se incorporen evidencias relacionadas con las acciones asociadas al control y no otras ajenas a dichas actividades.
2. En igual forma, se organicen las carpetas en el sentido de que cada acción tenga su carpeta mensual de evidencias y no se revuelvan las mismas, como efectivamente se encuentran en este momento las carpetas.
3. Pese a que se encuentran listas de asistencia a videoconferencias, recomendamos se adicionen como evidencias las presentaciones en PowerPoint o documento de las temáticas desarrolladas en las videoconferencias.
Dentro de las Acciones  Transversales a todos los procesos - Acciones Asociadas al Proceso de Adquisición de Bienes y Servicios de la Dirección de Primera de Infancia,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1. Evidencia la Oficina de Control Interno del ICBF que la Dirección de Primera de Infancia no ha o manifestado actividad alguna de avance en la columna de avances para el caso del mes de marzo.
2. Se evidencian que algunos de los soportes que reposan como evidencias en la carpeta mensual como es el caso del mes enero no son coherentes con los señalados como avance (no es claro su alcance).
Por lo anterior, Recomendamos a la Dirección de Primera de Infancia, en procura de buscar la optimización en el cumplimiento de las acciones:
1. Se incorporen evidencias relacionadas con las acciones asociadas al control y no otras ajenas a dichas actividades.
2. En igual forma, recomendamos al momento de ingresar el cargue de evidencias, se organicen las carpetas en el sentido de que cada acción tenga su carpeta mensual de evidencias y no se revuelvan las mismas.
3. Se recomienda que en todos dos los meses se deje constancia de avance sin tener en cuenta la fecha de terminación de la acción.
</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</si>
  <si>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</si>
  <si>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Omisión o acción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</si>
  <si>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Incumpliendo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</si>
  <si>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t xml:space="preserve">
1. Acompañamiento a las actividades de supervisión en regionales
2. Capacitaciones en temas relacionados con la liquidación de contratos de Primera Infancia.
3. Realizar capacitaciones y socializaciones en lo que respecta a la etapa de supervisión de contratos.
4. Capacitaciones enfocadas a los lineamientos éticos que deberían tener los colaboradores del ICBF (Se solicita apoyo de Gestión Humana para realizar este control)</t>
  </si>
  <si>
    <t>1. Acciones Transversales a todos los procesos (Dirección de Contratación):
1.1. Realizar capacitaciones a dirigidas a los supervisores de las Direcciones Regionales y dependencias de la Sede de la Dirección General, respecto del ejercicio de supervisión.
2. Acciones Dirección de Primera Infancia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</si>
  <si>
    <t>No tomar la decisión disciplinaria que en derecho corresponda., conforme las evidencias o  no practicar las pruebas correspondientes para constatar los hechos denunciados.</t>
  </si>
  <si>
    <t>Se verificaron las evidencias de la realización de las siguientes acciones: 
1: Se fortaleció la sensibilización a los servidores públicos que se vincularon durante el primer trimestre al ICBF a través de las charlas de inducción, así como se sensibilizo a los funcionarios de las regional ICBF Vichada.                                                                                       
2: Como mecanismo de control de los procesos a cargo de cada uno de los profesionales de la oficina , se remitió memorando con el inventario a cargo de cada profesional para su conocimiento y tramite respectivo, del mismo modo se allega la bitácora de los informes que presentan los profesionales durante el mes, respecto al impulso procesal en cada uno de los procesos, así  como el acta de reunión donde se definió la distribución de regionales para la atención de casos prioritarios  y descongestión de las mismas</t>
  </si>
  <si>
    <t>Aplicación de la Guía de gestión de bienes en lo que compete a toma de inventario en bodega
Aplicación de Cláusulas contractuales sobre el manejo de bienes para contratistas y funcionarios
Contar con esquema de seguridad a través de vigilancia privada
Procedimiento de ingreso bienes muebles al almacén
6. Pólizas de seguro
Aplicación de la Guía de gestión de bienes en la realización de inventarios individuales</t>
  </si>
  <si>
    <t>Realizar e implementar los ajustes necesarios para el correcto funcionamiento del Sistema Integral de Monitoreo y Evaluación Institucional - SIMEI</t>
  </si>
  <si>
    <t xml:space="preserve">Los profesionales del nivel regional encargados del trámite de personerías jurídicas, reformas estatutarias y licencias  de funcionamiento no verifican  estrictamente lo definido, tanto en las normas, procedimientos, instrumentos y formatos correspondientes.
Interpretación diferente del alcance de los requisitos por los profesionales  del nivel regional encargados del trámite de personerías jurídicas, reformas estatutarias y licencias de funcionamiento.
Inexistencia de control y seguimiento al vencimiento de las licencias.
Rotación del personal frente al proceso de las licencias de funcionamiento para la conformación de los equipos técnicos.
Relaciones de amiguismo o afectación de criterios por parte de algunos  profesionales que en el pasado han trabajo con los operadores.
</t>
  </si>
  <si>
    <t xml:space="preserve">
1. Verificar los actos administrativos de las personerías jurídicas y los documentos soportes para la expedición de las licencias de funcionamiento de las Regionales del ICBF producto de la ejecución del plan de trabajo </t>
  </si>
  <si>
    <t xml:space="preserve">Dentro de las Acciones Asociadas al Proceso de Inspección Vigilancia Y Control de la Oficina de Aseguramiento de la Calidad, están las de:
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 
Evidencia la Oficina de Control Interno del ICBF que la  Oficina de Aseguramiento de la Calidad HA VENIDO CUMPLIENDO con las acciones a las cuales se hizo responsable; teniendo en cuenta que:
1. Se evidencia el Acta de Reunión o Comité cuyo objetivo se instituyó en “establecer plan de trabajo, revisión personerías jurídicas y licencias de funcionamiento de fecha del 29 de enero de 2018”
2. Se evidencian avances en la revisión de los soportes y los actos administrativos de Licencias de Funcionamiento y Personerías Jurídicas o Reconocimientos a Pertenecer al Sistema Nacional de Bienestar Familiar otorgadas por la Dirección Regional Antioquia, Bogotá, Cauca, Nariño. Etc... 
3. Informe - Regional Antioquia, Bogotá,
4. Plan de Trabajo - Regional Antioquia, Bogotá, 
5. Se evidencia Memorando de socialización a los Directores Regionales de los requisitos Licencias de Funcionamiento y personerías Jurídicas y el Correo electrónico donde se evidencia la socialización.
6. Socialización marzo - Acta de Reunión o Comité cuyo objetivo se instituyó en “Socializar los requisitos técnico - administrativos, legales y financieros a los equipos que participan nivel regional en la aplicación del procedimiento de Licencias de Funcionamiento” y en la cual participaron varias Regionales del país, dicha acta se evidencia suscrita por cada uno de sus asistentes.
7. Acta de Reunión o Comité cuyo objetivo se instituyó en “Identificar los cambios a realizar en la página web Licencias de Funcionamiento” del 29 de marzo de 2018, dicha acta se evidencia suscrita por cada uno de sus asistentes.
8. Socialización - Tolima, Huila y Valle, se anexa lista de asistencia.
9. Reprogramación - Plan de Trabajo.
10. Correo electrónico por medio de cual se remiten las evidencias de modificación de información a corte 30 de abril página web - Cargue de Información  Espacio de Gestión y Transparencia  Normatividad y Error en publicación Directicas espacio gestión y transparencia Aseguramiento a la calidad.
Evidencia esta Oficina que las fechas de inicio y terminación de las acciones 1.1, 1.2, 1.3 y 1.4  inician y terminan en el año 2017,  no correspondiendo con la vigencia 2018, por lo que se RECOMIENDA hacer la actualización correspondiente. 
</t>
  </si>
  <si>
    <t>Solicitud de contratación de profesionales que actúen como auditores para fortalecer la independencia de la OCI.
Divulgación del Estatuto de Auditoria Interna y Código de Ética del auditor del ICBF
Análisis de independencia y objetividad al momento de designar el equipo auditor
Revisión de los informes de auditoría y seguimientos por parte de los Profesionales con funciones de coordinador y aprobación del mismo por parte del Jefe de Oficina.</t>
  </si>
  <si>
    <t>Socialización del Código de Ética del Auditor Interno
Implementación del Compromiso de Confidencialidad 
Implementación de la Declaración de Cumplimiento del Código de Ética</t>
  </si>
  <si>
    <t>Realizar socialización de Código de Ética del Auditor Interno entre los miembros del equipo de auditoria
Elaboración del Compromiso de Confidencialidad.
Implementación del Compromiso de Confidencialidad.
Elaboración de la Declaración de Cumplimiento del Código de Ética
Implementación de la Declaración de Cumplimiento del Código de Ética</t>
  </si>
  <si>
    <t xml:space="preserve">Coordinadoras Oficina de Control Interno.
Jefe Oficina de Control Interno.
Coordinadoras Oficina de Control Interno.
Jefe Oficina de Control Interno.
Líder del Equipo Auditor.
Coordinadoras Oficina de Control Interno.
Jefe Oficina de Control Interno.
Líder del Equipo Auditor
</t>
  </si>
  <si>
    <t xml:space="preserve">Listados de Asistencia.
Documento de Compromiso de Confidencialidad.
Documento de Compromiso de Confidencialidad suscrito.
Documento Declaración de Cumplimiento del Código de Ética
Documento Declaración de Cumplimiento del Código de Ética suscrito
</t>
  </si>
  <si>
    <t xml:space="preserve">- Desconocimiento del Código de Ética por parte de los colaboradores de la OCI y auditores externos de apoyo. </t>
  </si>
  <si>
    <t>Líder de Equipo de Auditoria
Auditores</t>
  </si>
  <si>
    <t>Concentración de poder y de decisión en ciertas actividades  a un solo funcionario.
Falta de Ética Profesional.
Intereses personales
Intereses políticos</t>
  </si>
  <si>
    <t>Deficiente prestación del servicio
Incumplimiento de normas legales o fallos judiciales y requisitos establecidos por la Organización.
Pérdida de confianza y credibilidad de la sociedad en el ICBF.
Incumplimiento de metas estratégicas.</t>
  </si>
  <si>
    <t>Insignificante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</si>
</sst>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50" x14ac:knownFonts="1">
    <font>
      <sz val="11"/>
      <color theme="1"/>
      <name val="Calibri"/>
      <family val="2"/>
      <scheme val="minor"/>
    </font>
    <font>
      <sz val="10"/>
      <color theme="1"/>
      <name val="Calibri"/>
      <family val="2"/>
      <scheme val="minor"/>
    </font>
    <font>
      <b/>
      <sz val="14"/>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Calibri"/>
      <family val="2"/>
      <scheme val="minor"/>
    </font>
    <font>
      <b/>
      <sz val="16"/>
      <color theme="1"/>
      <name val="Calibri"/>
      <family val="2"/>
      <scheme val="minor"/>
    </font>
    <font>
      <b/>
      <sz val="10"/>
      <color theme="1"/>
      <name val="Calibri"/>
      <family val="2"/>
      <scheme val="minor"/>
    </font>
    <font>
      <i/>
      <sz val="10"/>
      <color theme="1"/>
      <name val="Calibri"/>
      <family val="2"/>
      <scheme val="minor"/>
    </font>
    <font>
      <b/>
      <sz val="9"/>
      <color indexed="81"/>
      <name val="Tahoma"/>
      <family val="2"/>
    </font>
    <font>
      <u/>
      <sz val="10"/>
      <color theme="1"/>
      <name val="Calibri"/>
      <family val="2"/>
      <scheme val="minor"/>
    </font>
    <font>
      <b/>
      <i/>
      <sz val="10"/>
      <color theme="1"/>
      <name val="Calibri"/>
      <family val="2"/>
      <scheme val="minor"/>
    </font>
    <font>
      <sz val="10"/>
      <name val="Arial"/>
      <family val="2"/>
    </font>
    <font>
      <sz val="11"/>
      <name val="Calibri"/>
      <family val="2"/>
      <scheme val="minor"/>
    </font>
    <font>
      <sz val="12"/>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sz val="14"/>
      <color theme="1"/>
      <name val="Calibri"/>
      <family val="2"/>
      <scheme val="minor"/>
    </font>
    <font>
      <b/>
      <sz val="14"/>
      <color indexed="59"/>
      <name val="Calibri"/>
      <family val="2"/>
      <scheme val="minor"/>
    </font>
    <font>
      <sz val="14"/>
      <name val="Calibri"/>
      <family val="2"/>
      <scheme val="minor"/>
    </font>
    <font>
      <b/>
      <sz val="14"/>
      <color indexed="8"/>
      <name val="Calibri"/>
      <family val="2"/>
      <scheme val="minor"/>
    </font>
    <font>
      <sz val="14"/>
      <color indexed="8"/>
      <name val="Calibri"/>
      <family val="2"/>
      <scheme val="minor"/>
    </font>
    <font>
      <b/>
      <sz val="14"/>
      <name val="Calibri"/>
      <family val="2"/>
      <scheme val="minor"/>
    </font>
    <font>
      <b/>
      <sz val="12"/>
      <color theme="1"/>
      <name val="Arial"/>
      <family val="2"/>
    </font>
    <font>
      <sz val="11"/>
      <color theme="0"/>
      <name val="Calibri"/>
      <family val="2"/>
      <scheme val="minor"/>
    </font>
    <font>
      <sz val="12"/>
      <color theme="1"/>
      <name val="Calibri"/>
      <family val="2"/>
      <scheme val="minor"/>
    </font>
    <font>
      <sz val="12"/>
      <color rgb="FF000000"/>
      <name val="Calibri"/>
      <family val="2"/>
      <scheme val="minor"/>
    </font>
    <font>
      <b/>
      <sz val="12"/>
      <color rgb="FF000000"/>
      <name val="Calibri"/>
      <family val="2"/>
    </font>
    <font>
      <i/>
      <sz val="12"/>
      <color indexed="8"/>
      <name val="Calibri"/>
      <family val="2"/>
    </font>
    <font>
      <sz val="12"/>
      <color rgb="FF000000"/>
      <name val="Calibri"/>
      <family val="2"/>
    </font>
    <font>
      <sz val="11"/>
      <color rgb="FF000000"/>
      <name val="Calibri"/>
      <family val="2"/>
    </font>
    <font>
      <sz val="9"/>
      <name val="Calibri"/>
      <family val="2"/>
      <scheme val="minor"/>
    </font>
    <font>
      <b/>
      <sz val="12"/>
      <name val="Calibri"/>
      <family val="2"/>
      <scheme val="minor"/>
    </font>
    <font>
      <b/>
      <sz val="14"/>
      <color theme="0"/>
      <name val="Calibri"/>
      <family val="2"/>
      <scheme val="minor"/>
    </font>
    <font>
      <b/>
      <sz val="16"/>
      <color theme="0"/>
      <name val="Calibri"/>
      <family val="2"/>
      <scheme val="minor"/>
    </font>
    <font>
      <sz val="9"/>
      <color theme="0"/>
      <name val="Calibri"/>
      <family val="2"/>
      <scheme val="minor"/>
    </font>
    <font>
      <b/>
      <sz val="11"/>
      <name val="Calibri"/>
      <family val="2"/>
      <scheme val="minor"/>
    </font>
    <font>
      <sz val="10"/>
      <color rgb="FFFF0000"/>
      <name val="Calibri"/>
      <family val="2"/>
      <scheme val="minor"/>
    </font>
    <font>
      <b/>
      <sz val="10"/>
      <name val="Calibri"/>
      <family val="2"/>
      <scheme val="minor"/>
    </font>
    <font>
      <b/>
      <sz val="12"/>
      <color theme="1"/>
      <name val="Calibri"/>
      <family val="2"/>
      <scheme val="minor"/>
    </font>
    <font>
      <sz val="9"/>
      <color theme="1"/>
      <name val="Calibri"/>
      <family val="2"/>
      <scheme val="minor"/>
    </font>
    <font>
      <b/>
      <sz val="9"/>
      <name val="Calibri"/>
      <family val="2"/>
      <scheme val="minor"/>
    </font>
    <font>
      <b/>
      <sz val="10"/>
      <color rgb="FFFF0000"/>
      <name val="Calibri"/>
      <family val="2"/>
      <scheme val="minor"/>
    </font>
  </fonts>
  <fills count="1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FFFF"/>
        <bgColor rgb="FFFFFFFF"/>
      </patternFill>
    </fill>
    <fill>
      <patternFill patternType="solid">
        <fgColor rgb="FFFFC000"/>
        <bgColor indexed="64"/>
      </patternFill>
    </fill>
    <fill>
      <patternFill patternType="solid">
        <fgColor rgb="FFFF0000"/>
        <bgColor indexed="64"/>
      </patternFill>
    </fill>
    <fill>
      <patternFill patternType="solid">
        <fgColor theme="7"/>
        <bgColor indexed="64"/>
      </patternFill>
    </fill>
    <fill>
      <patternFill patternType="solid">
        <fgColor theme="7"/>
        <bgColor rgb="FF000000"/>
      </patternFill>
    </fill>
    <fill>
      <patternFill patternType="solid">
        <fgColor theme="4"/>
        <bgColor rgb="FF000000"/>
      </patternFill>
    </fill>
    <fill>
      <patternFill patternType="solid">
        <fgColor rgb="FF72AF2F"/>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249977111117893"/>
        <bgColor indexed="64"/>
      </patternFill>
    </fill>
  </fills>
  <borders count="97">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auto="1"/>
      </right>
      <top/>
      <bottom style="medium">
        <color indexed="64"/>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8"/>
      </left>
      <right/>
      <top style="medium">
        <color indexed="8"/>
      </top>
      <bottom style="medium">
        <color indexed="8"/>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808080"/>
      </left>
      <right style="thin">
        <color rgb="FF808080"/>
      </right>
      <top style="thin">
        <color rgb="FF808080"/>
      </top>
      <bottom/>
      <diagonal/>
    </border>
    <border>
      <left style="thin">
        <color rgb="FF000000"/>
      </left>
      <right style="thin">
        <color rgb="FF000000"/>
      </right>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indexed="64"/>
      </right>
      <top style="medium">
        <color auto="1"/>
      </top>
      <bottom/>
      <diagonal/>
    </border>
    <border>
      <left/>
      <right style="medium">
        <color indexed="8"/>
      </right>
      <top/>
      <bottom style="medium">
        <color indexed="8"/>
      </bottom>
      <diagonal/>
    </border>
    <border>
      <left style="thin">
        <color indexed="64"/>
      </left>
      <right style="medium">
        <color auto="1"/>
      </right>
      <top style="medium">
        <color auto="1"/>
      </top>
      <bottom style="thin">
        <color indexed="64"/>
      </bottom>
      <diagonal/>
    </border>
    <border>
      <left style="thin">
        <color indexed="64"/>
      </left>
      <right style="medium">
        <color auto="1"/>
      </right>
      <top style="medium">
        <color auto="1"/>
      </top>
      <bottom/>
      <diagonal/>
    </border>
    <border>
      <left style="thin">
        <color indexed="64"/>
      </left>
      <right style="thin">
        <color indexed="64"/>
      </right>
      <top style="medium">
        <color indexed="64"/>
      </top>
      <bottom style="thin">
        <color indexed="64"/>
      </bottom>
      <diagonal/>
    </border>
    <border>
      <left style="medium">
        <color auto="1"/>
      </left>
      <right style="medium">
        <color indexed="64"/>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9" fontId="3" fillId="0" borderId="0" applyFont="0" applyFill="0" applyBorder="0" applyAlignment="0" applyProtection="0"/>
    <xf numFmtId="0" fontId="5" fillId="0" borderId="0"/>
    <xf numFmtId="0" fontId="13" fillId="0" borderId="0"/>
  </cellStyleXfs>
  <cellXfs count="627">
    <xf numFmtId="0" fontId="0" fillId="0" borderId="0" xfId="0"/>
    <xf numFmtId="0" fontId="1" fillId="2" borderId="0" xfId="0" applyFont="1" applyFill="1" applyAlignment="1">
      <alignment horizontal="center" vertical="center"/>
    </xf>
    <xf numFmtId="0" fontId="8" fillId="2" borderId="0" xfId="0" applyFont="1" applyFill="1" applyAlignment="1">
      <alignment horizontal="center" vertical="center"/>
    </xf>
    <xf numFmtId="0" fontId="4" fillId="2"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8" fillId="0" borderId="24" xfId="0" applyFont="1" applyFill="1" applyBorder="1" applyAlignment="1">
      <alignment horizontal="center" vertical="center" wrapText="1"/>
    </xf>
    <xf numFmtId="0" fontId="0" fillId="0" borderId="0" xfId="0" applyFill="1" applyBorder="1" applyAlignment="1">
      <alignment horizontal="center" vertical="center"/>
    </xf>
    <xf numFmtId="0" fontId="1" fillId="0" borderId="1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24" xfId="0" applyFont="1" applyFill="1" applyBorder="1" applyAlignment="1">
      <alignment horizontal="center" vertical="center" wrapText="1"/>
    </xf>
    <xf numFmtId="0" fontId="8" fillId="0" borderId="25"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wrapText="1"/>
    </xf>
    <xf numFmtId="0" fontId="8" fillId="0" borderId="0" xfId="0" applyFont="1" applyFill="1" applyAlignment="1">
      <alignment horizontal="center" vertical="center"/>
    </xf>
    <xf numFmtId="0" fontId="8" fillId="0" borderId="0" xfId="0" applyFont="1" applyFill="1" applyBorder="1" applyAlignment="1">
      <alignment horizontal="center" vertical="center"/>
    </xf>
    <xf numFmtId="0" fontId="1" fillId="0" borderId="0" xfId="0" applyFont="1" applyFill="1" applyAlignment="1">
      <alignment horizontal="center" vertical="center" wrapText="1"/>
    </xf>
    <xf numFmtId="164" fontId="1" fillId="0" borderId="0" xfId="0" applyNumberFormat="1" applyFont="1" applyFill="1" applyAlignment="1">
      <alignment horizontal="center" vertical="center"/>
    </xf>
    <xf numFmtId="0" fontId="1" fillId="0" borderId="0" xfId="0" applyFont="1" applyFill="1"/>
    <xf numFmtId="0" fontId="1" fillId="0" borderId="0" xfId="0" applyFont="1" applyFill="1" applyAlignment="1">
      <alignment wrapText="1"/>
    </xf>
    <xf numFmtId="0" fontId="1" fillId="0" borderId="0" xfId="0" applyFont="1" applyFill="1" applyAlignment="1"/>
    <xf numFmtId="0" fontId="11" fillId="0" borderId="0" xfId="0" applyFont="1" applyFill="1" applyAlignment="1"/>
    <xf numFmtId="0" fontId="1" fillId="0" borderId="0" xfId="0" applyFont="1" applyFill="1" applyAlignment="1">
      <alignment vertical="center"/>
    </xf>
    <xf numFmtId="0" fontId="11" fillId="0" borderId="0" xfId="0" applyFont="1" applyFill="1" applyAlignment="1">
      <alignment vertical="center"/>
    </xf>
    <xf numFmtId="0" fontId="1" fillId="0" borderId="11" xfId="0" applyFont="1" applyFill="1" applyBorder="1" applyAlignment="1">
      <alignment horizontal="justify" vertical="top" wrapText="1"/>
    </xf>
    <xf numFmtId="0" fontId="1" fillId="0" borderId="0" xfId="0" applyFont="1" applyFill="1" applyAlignment="1">
      <alignment horizontal="justify" vertical="top" wrapText="1"/>
    </xf>
    <xf numFmtId="0" fontId="1" fillId="0" borderId="14" xfId="0" applyFont="1" applyFill="1" applyBorder="1" applyAlignment="1">
      <alignment horizontal="justify" vertical="top" wrapText="1"/>
    </xf>
    <xf numFmtId="0" fontId="7" fillId="0" borderId="0" xfId="0" applyFont="1" applyFill="1" applyAlignment="1">
      <alignment vertical="center" wrapText="1"/>
    </xf>
    <xf numFmtId="0" fontId="7" fillId="0" borderId="0" xfId="0" applyFont="1" applyFill="1" applyAlignment="1">
      <alignment vertical="center"/>
    </xf>
    <xf numFmtId="0" fontId="1" fillId="2" borderId="10"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Border="1" applyAlignment="1">
      <alignment horizontal="justify"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Font="1" applyFill="1" applyBorder="1" applyAlignment="1">
      <alignment horizontal="left" vertical="center" wrapText="1"/>
    </xf>
    <xf numFmtId="0" fontId="14" fillId="0" borderId="1" xfId="0" applyFont="1" applyFill="1" applyBorder="1" applyAlignment="1">
      <alignment horizontal="justify" vertical="center" wrapText="1"/>
    </xf>
    <xf numFmtId="0" fontId="14" fillId="0" borderId="1" xfId="0" applyFont="1" applyBorder="1" applyAlignment="1">
      <alignment horizontal="left" vertical="center" wrapText="1"/>
    </xf>
    <xf numFmtId="0" fontId="14" fillId="0" borderId="1" xfId="0" applyFont="1" applyBorder="1" applyAlignment="1">
      <alignment horizontal="justify" vertical="center" wrapText="1"/>
    </xf>
    <xf numFmtId="0" fontId="0" fillId="0" borderId="1" xfId="0" applyFill="1" applyBorder="1" applyAlignment="1">
      <alignment horizontal="left" vertical="center" wrapText="1"/>
    </xf>
    <xf numFmtId="0" fontId="0" fillId="2" borderId="1" xfId="0" applyFill="1" applyBorder="1" applyAlignment="1">
      <alignment horizontal="left" vertical="center" wrapText="1"/>
    </xf>
    <xf numFmtId="0" fontId="14" fillId="0" borderId="1" xfId="0" applyFont="1" applyFill="1" applyBorder="1" applyAlignment="1">
      <alignment horizontal="left" vertical="center" wrapText="1"/>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5" fillId="2" borderId="1" xfId="0" applyFont="1" applyFill="1" applyBorder="1" applyAlignment="1">
      <alignment horizontal="justify" vertical="center" wrapText="1"/>
    </xf>
    <xf numFmtId="0" fontId="8" fillId="0" borderId="1" xfId="0" applyFont="1" applyFill="1" applyBorder="1" applyAlignment="1">
      <alignment horizontal="center" vertical="center"/>
    </xf>
    <xf numFmtId="0" fontId="1" fillId="0" borderId="19" xfId="0" applyFont="1" applyFill="1" applyBorder="1" applyAlignment="1">
      <alignment horizontal="justify" vertical="top" wrapText="1"/>
    </xf>
    <xf numFmtId="0" fontId="1" fillId="0" borderId="18" xfId="0" applyFont="1" applyFill="1" applyBorder="1" applyAlignment="1">
      <alignment horizontal="justify" vertical="top" wrapText="1"/>
    </xf>
    <xf numFmtId="0" fontId="1" fillId="0" borderId="32"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3" xfId="0" applyFont="1" applyFill="1" applyBorder="1" applyAlignment="1">
      <alignment horizontal="center" vertical="center"/>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14" fontId="9" fillId="3" borderId="9" xfId="0" applyNumberFormat="1" applyFont="1" applyFill="1" applyBorder="1" applyAlignment="1">
      <alignment horizontal="center" vertical="center"/>
    </xf>
    <xf numFmtId="14" fontId="8" fillId="3" borderId="20" xfId="0" applyNumberFormat="1" applyFont="1" applyFill="1" applyBorder="1" applyAlignment="1">
      <alignment horizontal="center" vertical="center" wrapText="1"/>
    </xf>
    <xf numFmtId="0" fontId="8" fillId="4" borderId="36" xfId="0" applyFont="1" applyFill="1" applyBorder="1" applyAlignment="1">
      <alignment horizontal="center" vertical="center" wrapText="1"/>
    </xf>
    <xf numFmtId="0" fontId="12" fillId="4" borderId="36" xfId="0" applyFont="1" applyFill="1" applyBorder="1" applyAlignment="1">
      <alignment horizontal="left" vertical="center" wrapText="1"/>
    </xf>
    <xf numFmtId="164" fontId="8" fillId="4" borderId="37" xfId="0" applyNumberFormat="1" applyFont="1" applyFill="1" applyBorder="1" applyAlignment="1">
      <alignment horizontal="center" vertical="center"/>
    </xf>
    <xf numFmtId="0" fontId="8" fillId="0" borderId="38" xfId="0" applyFont="1" applyFill="1" applyBorder="1" applyAlignment="1">
      <alignment horizontal="center" vertical="center" wrapText="1"/>
    </xf>
    <xf numFmtId="0" fontId="0" fillId="0" borderId="39" xfId="0" applyBorder="1" applyAlignment="1">
      <alignment horizontal="left" vertical="center" wrapText="1"/>
    </xf>
    <xf numFmtId="0" fontId="1" fillId="0" borderId="25" xfId="0" applyFont="1" applyFill="1" applyBorder="1" applyAlignment="1">
      <alignment horizontal="center" vertical="center" wrapText="1"/>
    </xf>
    <xf numFmtId="0" fontId="0" fillId="0" borderId="13" xfId="0" applyBorder="1" applyAlignment="1">
      <alignment vertical="center" wrapText="1"/>
    </xf>
    <xf numFmtId="0" fontId="8" fillId="3" borderId="41" xfId="0" applyFont="1" applyFill="1" applyBorder="1" applyAlignment="1">
      <alignment horizontal="center" vertical="center" wrapText="1"/>
    </xf>
    <xf numFmtId="0" fontId="8" fillId="3" borderId="30" xfId="0" applyFont="1" applyFill="1" applyBorder="1" applyAlignment="1">
      <alignment horizontal="center" vertical="center" wrapText="1"/>
    </xf>
    <xf numFmtId="164" fontId="8" fillId="3" borderId="30" xfId="0" applyNumberFormat="1" applyFont="1" applyFill="1" applyBorder="1" applyAlignment="1">
      <alignment horizontal="center" vertical="center" wrapText="1"/>
    </xf>
    <xf numFmtId="164" fontId="8" fillId="4" borderId="37" xfId="0" applyNumberFormat="1" applyFont="1" applyFill="1" applyBorder="1" applyAlignment="1">
      <alignment horizontal="center" vertical="center" wrapText="1"/>
    </xf>
    <xf numFmtId="14" fontId="0" fillId="0" borderId="11" xfId="0" applyNumberFormat="1" applyFill="1" applyBorder="1" applyAlignment="1">
      <alignment horizontal="center" vertical="center" wrapText="1"/>
    </xf>
    <xf numFmtId="0" fontId="0" fillId="0" borderId="1" xfId="0" applyFill="1" applyBorder="1" applyAlignment="1">
      <alignment vertical="center"/>
    </xf>
    <xf numFmtId="0" fontId="0" fillId="0" borderId="13" xfId="0" applyFill="1" applyBorder="1" applyAlignment="1">
      <alignment vertical="center"/>
    </xf>
    <xf numFmtId="14" fontId="9" fillId="3" borderId="45" xfId="0" applyNumberFormat="1" applyFont="1" applyFill="1" applyBorder="1" applyAlignment="1">
      <alignment horizontal="center" vertical="center"/>
    </xf>
    <xf numFmtId="0" fontId="1" fillId="0" borderId="46" xfId="0" applyFont="1" applyFill="1" applyBorder="1" applyAlignment="1">
      <alignment horizontal="center" vertical="center"/>
    </xf>
    <xf numFmtId="0" fontId="8" fillId="0" borderId="13" xfId="0" applyFont="1" applyFill="1" applyBorder="1" applyAlignment="1">
      <alignment horizontal="center" vertical="center"/>
    </xf>
    <xf numFmtId="0" fontId="8" fillId="5" borderId="35" xfId="0" applyFont="1" applyFill="1" applyBorder="1" applyAlignment="1">
      <alignment horizontal="center" vertical="center" wrapText="1"/>
    </xf>
    <xf numFmtId="0" fontId="8" fillId="5" borderId="8" xfId="0" applyFont="1" applyFill="1" applyBorder="1" applyAlignment="1">
      <alignment horizontal="center" vertical="center" wrapText="1"/>
    </xf>
    <xf numFmtId="14" fontId="0" fillId="0" borderId="11" xfId="0" applyNumberFormat="1" applyFill="1" applyBorder="1" applyAlignment="1">
      <alignment horizontal="center" vertical="center"/>
    </xf>
    <xf numFmtId="14" fontId="14" fillId="0" borderId="11" xfId="0" applyNumberFormat="1" applyFont="1" applyFill="1" applyBorder="1" applyAlignment="1">
      <alignment horizontal="center" vertical="center" wrapText="1"/>
    </xf>
    <xf numFmtId="0" fontId="14" fillId="0" borderId="13" xfId="0" applyFont="1" applyBorder="1" applyAlignment="1">
      <alignment horizontal="justify" vertical="center" wrapText="1"/>
    </xf>
    <xf numFmtId="14" fontId="0" fillId="0" borderId="11" xfId="0" applyNumberFormat="1" applyFill="1" applyBorder="1" applyAlignment="1">
      <alignment horizontal="left" vertical="center" wrapText="1"/>
    </xf>
    <xf numFmtId="16" fontId="4" fillId="0" borderId="11" xfId="0" applyNumberFormat="1" applyFont="1" applyFill="1" applyBorder="1" applyAlignment="1">
      <alignment horizontal="center" vertical="center" wrapText="1"/>
    </xf>
    <xf numFmtId="0" fontId="14" fillId="0" borderId="13" xfId="0" applyFont="1" applyFill="1" applyBorder="1" applyAlignment="1">
      <alignment horizontal="justify" vertical="center" wrapText="1"/>
    </xf>
    <xf numFmtId="16" fontId="4" fillId="0" borderId="14" xfId="0" applyNumberFormat="1" applyFont="1" applyFill="1" applyBorder="1" applyAlignment="1">
      <alignment horizontal="center" vertical="center" wrapText="1"/>
    </xf>
    <xf numFmtId="14" fontId="9" fillId="3" borderId="21" xfId="0" applyNumberFormat="1" applyFont="1" applyFill="1" applyBorder="1" applyAlignment="1">
      <alignment horizontal="center" vertical="center"/>
    </xf>
    <xf numFmtId="0" fontId="1" fillId="0" borderId="28" xfId="0" applyFont="1" applyFill="1" applyBorder="1" applyAlignment="1">
      <alignment horizontal="justify" vertical="top" wrapText="1"/>
    </xf>
    <xf numFmtId="0" fontId="6" fillId="0" borderId="11" xfId="0" applyFont="1" applyFill="1" applyBorder="1" applyAlignment="1">
      <alignment horizontal="justify" vertical="top" wrapText="1"/>
    </xf>
    <xf numFmtId="0" fontId="8" fillId="0" borderId="17" xfId="0" applyFont="1" applyFill="1" applyBorder="1" applyAlignment="1">
      <alignment horizontal="center" vertical="center"/>
    </xf>
    <xf numFmtId="0" fontId="8" fillId="4" borderId="41" xfId="0" applyFont="1" applyFill="1" applyBorder="1" applyAlignment="1">
      <alignment horizontal="center" vertical="center"/>
    </xf>
    <xf numFmtId="0" fontId="8" fillId="4" borderId="47" xfId="0" applyFont="1" applyFill="1" applyBorder="1" applyAlignment="1">
      <alignment horizontal="center" vertical="center"/>
    </xf>
    <xf numFmtId="9" fontId="8" fillId="4" borderId="47" xfId="1" applyFont="1" applyFill="1" applyBorder="1" applyAlignment="1">
      <alignment horizontal="center" vertical="center"/>
    </xf>
    <xf numFmtId="9" fontId="8" fillId="4" borderId="48" xfId="1" applyFont="1" applyFill="1" applyBorder="1" applyAlignment="1">
      <alignment horizontal="center" vertical="center"/>
    </xf>
    <xf numFmtId="0" fontId="8" fillId="4" borderId="49" xfId="0" applyFont="1" applyFill="1" applyBorder="1" applyAlignment="1">
      <alignment horizontal="justify" vertical="top" wrapText="1"/>
    </xf>
    <xf numFmtId="14" fontId="8" fillId="0" borderId="45" xfId="0" applyNumberFormat="1" applyFont="1" applyFill="1" applyBorder="1" applyAlignment="1">
      <alignment horizontal="center" vertical="center" wrapText="1"/>
    </xf>
    <xf numFmtId="14" fontId="8" fillId="0" borderId="10" xfId="0" applyNumberFormat="1" applyFont="1" applyFill="1" applyBorder="1" applyAlignment="1">
      <alignment horizontal="center" vertical="center" wrapText="1"/>
    </xf>
    <xf numFmtId="14" fontId="8" fillId="0" borderId="12" xfId="0" applyNumberFormat="1" applyFont="1" applyFill="1" applyBorder="1" applyAlignment="1">
      <alignment horizontal="center" vertical="center" wrapText="1"/>
    </xf>
    <xf numFmtId="0" fontId="1" fillId="0" borderId="50" xfId="0" applyFont="1" applyFill="1" applyBorder="1" applyAlignment="1">
      <alignment horizontal="center" vertical="center"/>
    </xf>
    <xf numFmtId="0" fontId="1" fillId="0" borderId="51" xfId="0" applyFont="1" applyFill="1" applyBorder="1" applyAlignment="1">
      <alignment horizontal="justify" vertical="top" wrapText="1"/>
    </xf>
    <xf numFmtId="0" fontId="8" fillId="3" borderId="37" xfId="0" applyFont="1" applyFill="1" applyBorder="1" applyAlignment="1">
      <alignment horizontal="center" vertical="center" wrapText="1"/>
    </xf>
    <xf numFmtId="0" fontId="8" fillId="3" borderId="35" xfId="0" applyFont="1" applyFill="1" applyBorder="1" applyAlignment="1">
      <alignment horizontal="left" vertical="center"/>
    </xf>
    <xf numFmtId="0" fontId="7" fillId="0" borderId="0" xfId="0" applyFont="1" applyFill="1" applyBorder="1" applyAlignment="1">
      <alignment vertical="center" wrapText="1"/>
    </xf>
    <xf numFmtId="0" fontId="8" fillId="0" borderId="28" xfId="0" applyFont="1" applyFill="1" applyBorder="1" applyAlignment="1">
      <alignment horizontal="justify" vertical="top" wrapText="1"/>
    </xf>
    <xf numFmtId="0" fontId="6" fillId="0" borderId="28" xfId="0" applyFont="1" applyFill="1" applyBorder="1" applyAlignment="1">
      <alignment horizontal="justify" vertical="top" wrapText="1"/>
    </xf>
    <xf numFmtId="0" fontId="8"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 fillId="0" borderId="0" xfId="0" applyFont="1" applyFill="1" applyAlignment="1" applyProtection="1">
      <alignment horizontal="center" vertical="center" wrapText="1"/>
      <protection hidden="1"/>
    </xf>
    <xf numFmtId="0" fontId="1" fillId="0" borderId="0" xfId="0" applyFont="1" applyFill="1" applyAlignment="1" applyProtection="1">
      <alignment horizontal="center" vertical="center"/>
      <protection hidden="1"/>
    </xf>
    <xf numFmtId="164" fontId="1" fillId="0" borderId="0" xfId="0" applyNumberFormat="1" applyFont="1" applyFill="1" applyAlignment="1" applyProtection="1">
      <alignment horizontal="center" vertical="center"/>
      <protection hidden="1"/>
    </xf>
    <xf numFmtId="0" fontId="1" fillId="0" borderId="0" xfId="0" applyFont="1" applyFill="1" applyAlignment="1" applyProtection="1">
      <alignment horizontal="justify" vertical="top" wrapText="1"/>
      <protection hidden="1"/>
    </xf>
    <xf numFmtId="0" fontId="1" fillId="0" borderId="0" xfId="0" applyFont="1" applyFill="1" applyBorder="1" applyAlignment="1" applyProtection="1">
      <alignment horizontal="center" vertical="center"/>
      <protection hidden="1"/>
    </xf>
    <xf numFmtId="0" fontId="7" fillId="0" borderId="0" xfId="0" applyFont="1" applyFill="1" applyAlignment="1" applyProtection="1">
      <alignment vertical="center"/>
      <protection hidden="1"/>
    </xf>
    <xf numFmtId="0" fontId="7" fillId="0" borderId="0" xfId="0" applyFont="1" applyFill="1" applyAlignment="1" applyProtection="1">
      <alignment vertical="center" wrapText="1"/>
      <protection hidden="1"/>
    </xf>
    <xf numFmtId="0" fontId="7" fillId="0" borderId="0" xfId="0" applyFont="1" applyFill="1" applyBorder="1" applyAlignment="1" applyProtection="1">
      <alignment vertical="center" wrapText="1"/>
      <protection hidden="1"/>
    </xf>
    <xf numFmtId="0" fontId="1" fillId="0" borderId="0" xfId="0" applyFont="1" applyFill="1" applyProtection="1">
      <protection hidden="1"/>
    </xf>
    <xf numFmtId="0" fontId="1" fillId="0" borderId="0" xfId="0" applyFont="1" applyFill="1" applyAlignment="1" applyProtection="1">
      <alignment wrapText="1"/>
      <protection hidden="1"/>
    </xf>
    <xf numFmtId="0" fontId="1" fillId="0" borderId="0" xfId="0" applyFont="1" applyFill="1" applyAlignment="1" applyProtection="1">
      <protection hidden="1"/>
    </xf>
    <xf numFmtId="0" fontId="11" fillId="0" borderId="0" xfId="0" applyFont="1" applyFill="1" applyAlignment="1" applyProtection="1">
      <protection hidden="1"/>
    </xf>
    <xf numFmtId="0" fontId="1" fillId="0" borderId="0" xfId="0" applyFont="1" applyFill="1" applyAlignment="1" applyProtection="1">
      <alignment vertical="center"/>
      <protection hidden="1"/>
    </xf>
    <xf numFmtId="0" fontId="11" fillId="0" borderId="0" xfId="0" applyFont="1" applyFill="1" applyAlignment="1" applyProtection="1">
      <alignment vertical="center"/>
      <protection hidden="1"/>
    </xf>
    <xf numFmtId="0" fontId="1" fillId="0" borderId="0" xfId="0" applyFont="1" applyFill="1" applyBorder="1" applyAlignment="1" applyProtection="1">
      <alignment horizontal="center" vertical="center" wrapText="1"/>
      <protection hidden="1"/>
    </xf>
    <xf numFmtId="0" fontId="8" fillId="5" borderId="35"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protection hidden="1"/>
    </xf>
    <xf numFmtId="0" fontId="8" fillId="3" borderId="35" xfId="0" applyFont="1" applyFill="1" applyBorder="1" applyAlignment="1" applyProtection="1">
      <alignment horizontal="left" vertical="center"/>
      <protection hidden="1"/>
    </xf>
    <xf numFmtId="0" fontId="8" fillId="3" borderId="37" xfId="0" applyFont="1" applyFill="1" applyBorder="1" applyAlignment="1" applyProtection="1">
      <alignment horizontal="center" vertical="center" wrapText="1"/>
      <protection hidden="1"/>
    </xf>
    <xf numFmtId="14" fontId="9" fillId="3" borderId="45" xfId="0" applyNumberFormat="1" applyFont="1" applyFill="1" applyBorder="1" applyAlignment="1" applyProtection="1">
      <alignment horizontal="center" vertical="center"/>
      <protection hidden="1"/>
    </xf>
    <xf numFmtId="0" fontId="8" fillId="3" borderId="41" xfId="0" applyFont="1" applyFill="1" applyBorder="1" applyAlignment="1" applyProtection="1">
      <alignment horizontal="center" vertical="center" wrapText="1"/>
      <protection hidden="1"/>
    </xf>
    <xf numFmtId="0" fontId="8" fillId="3" borderId="30" xfId="0" applyFont="1" applyFill="1" applyBorder="1" applyAlignment="1" applyProtection="1">
      <alignment horizontal="center" vertical="center" wrapText="1"/>
      <protection hidden="1"/>
    </xf>
    <xf numFmtId="164" fontId="8" fillId="3" borderId="30" xfId="0" applyNumberFormat="1"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protection hidden="1"/>
    </xf>
    <xf numFmtId="14" fontId="8" fillId="3" borderId="20" xfId="0" applyNumberFormat="1" applyFont="1" applyFill="1" applyBorder="1" applyAlignment="1" applyProtection="1">
      <alignment horizontal="center" vertical="center" wrapText="1"/>
      <protection hidden="1"/>
    </xf>
    <xf numFmtId="0" fontId="8" fillId="4" borderId="36" xfId="0" applyFont="1" applyFill="1" applyBorder="1" applyAlignment="1" applyProtection="1">
      <alignment horizontal="center" vertical="center" wrapText="1"/>
      <protection hidden="1"/>
    </xf>
    <xf numFmtId="0" fontId="12" fillId="4" borderId="36" xfId="0" applyFont="1" applyFill="1" applyBorder="1" applyAlignment="1" applyProtection="1">
      <alignment horizontal="left" vertical="center" wrapText="1"/>
      <protection hidden="1"/>
    </xf>
    <xf numFmtId="164" fontId="8" fillId="4" borderId="37" xfId="0" applyNumberFormat="1"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protection hidden="1"/>
    </xf>
    <xf numFmtId="0" fontId="8" fillId="4" borderId="47" xfId="0" applyFont="1" applyFill="1" applyBorder="1" applyAlignment="1" applyProtection="1">
      <alignment horizontal="center" vertical="center"/>
      <protection hidden="1"/>
    </xf>
    <xf numFmtId="9" fontId="8" fillId="4" borderId="47" xfId="1" applyFont="1" applyFill="1" applyBorder="1" applyAlignment="1" applyProtection="1">
      <alignment horizontal="center" vertical="center"/>
      <protection hidden="1"/>
    </xf>
    <xf numFmtId="9" fontId="8" fillId="4" borderId="48" xfId="1" applyFont="1" applyFill="1" applyBorder="1" applyAlignment="1" applyProtection="1">
      <alignment horizontal="center" vertical="center"/>
      <protection hidden="1"/>
    </xf>
    <xf numFmtId="0" fontId="8" fillId="4" borderId="49" xfId="0" applyFont="1" applyFill="1" applyBorder="1" applyAlignment="1" applyProtection="1">
      <alignment horizontal="justify" vertical="top" wrapText="1"/>
      <protection hidden="1"/>
    </xf>
    <xf numFmtId="0" fontId="8" fillId="2" borderId="0" xfId="0" applyFont="1" applyFill="1" applyAlignment="1" applyProtection="1">
      <alignment horizontal="center" vertical="center"/>
      <protection hidden="1"/>
    </xf>
    <xf numFmtId="0" fontId="8" fillId="0" borderId="28" xfId="0" applyFont="1" applyFill="1" applyBorder="1" applyAlignment="1" applyProtection="1">
      <alignment horizontal="justify" vertical="top" wrapText="1"/>
      <protection hidden="1"/>
    </xf>
    <xf numFmtId="0" fontId="8" fillId="0" borderId="0" xfId="0" applyFont="1" applyFill="1" applyAlignment="1" applyProtection="1">
      <alignment horizontal="center" vertical="center"/>
      <protection hidden="1"/>
    </xf>
    <xf numFmtId="0" fontId="8" fillId="0" borderId="38" xfId="0" applyFont="1" applyFill="1" applyBorder="1" applyAlignment="1" applyProtection="1">
      <alignment horizontal="center" vertical="center" wrapText="1"/>
      <protection hidden="1"/>
    </xf>
    <xf numFmtId="0" fontId="0" fillId="0" borderId="39" xfId="0" applyFill="1" applyBorder="1" applyAlignment="1" applyProtection="1">
      <alignment horizontal="justify" vertical="center" wrapText="1"/>
      <protection hidden="1"/>
    </xf>
    <xf numFmtId="14" fontId="14" fillId="0" borderId="40" xfId="0" applyNumberFormat="1" applyFont="1" applyFill="1" applyBorder="1" applyAlignment="1" applyProtection="1">
      <alignment horizontal="center" vertical="center" wrapText="1"/>
      <protection hidden="1"/>
    </xf>
    <xf numFmtId="0" fontId="0" fillId="0" borderId="0" xfId="0" applyFill="1" applyBorder="1" applyAlignment="1" applyProtection="1">
      <alignment horizontal="center" vertical="center"/>
      <protection hidden="1"/>
    </xf>
    <xf numFmtId="0" fontId="1" fillId="0" borderId="16" xfId="0" applyFont="1" applyFill="1" applyBorder="1" applyAlignment="1" applyProtection="1">
      <alignment horizontal="center" vertical="center"/>
      <protection hidden="1"/>
    </xf>
    <xf numFmtId="0" fontId="8" fillId="0" borderId="17" xfId="0" applyFont="1" applyFill="1" applyBorder="1" applyAlignment="1" applyProtection="1">
      <alignment horizontal="center" vertical="center"/>
      <protection hidden="1"/>
    </xf>
    <xf numFmtId="0" fontId="1" fillId="0" borderId="17" xfId="0" applyFont="1" applyFill="1" applyBorder="1" applyAlignment="1" applyProtection="1">
      <alignment horizontal="center" vertical="center"/>
      <protection hidden="1"/>
    </xf>
    <xf numFmtId="0" fontId="1" fillId="0" borderId="31" xfId="0" applyFont="1" applyFill="1" applyBorder="1" applyAlignment="1" applyProtection="1">
      <alignment horizontal="center" vertical="center"/>
      <protection hidden="1"/>
    </xf>
    <xf numFmtId="0" fontId="1" fillId="0" borderId="18" xfId="0" applyFont="1" applyFill="1" applyBorder="1" applyAlignment="1" applyProtection="1">
      <alignment horizontal="justify" vertical="top" wrapText="1"/>
      <protection hidden="1"/>
    </xf>
    <xf numFmtId="0" fontId="1" fillId="0" borderId="28" xfId="0" applyFont="1" applyFill="1" applyBorder="1" applyAlignment="1" applyProtection="1">
      <alignment horizontal="justify" vertical="top" wrapText="1"/>
      <protection hidden="1"/>
    </xf>
    <xf numFmtId="164" fontId="8" fillId="4" borderId="37" xfId="0" applyNumberFormat="1" applyFont="1" applyFill="1" applyBorder="1" applyAlignment="1" applyProtection="1">
      <alignment horizontal="center" vertical="center" wrapText="1"/>
      <protection hidden="1"/>
    </xf>
    <xf numFmtId="0" fontId="8" fillId="0" borderId="24" xfId="0" applyFont="1" applyFill="1" applyBorder="1" applyAlignment="1" applyProtection="1">
      <alignment horizontal="center" vertical="center" wrapText="1"/>
      <protection hidden="1"/>
    </xf>
    <xf numFmtId="0" fontId="0" fillId="0" borderId="1" xfId="0" applyBorder="1" applyAlignment="1" applyProtection="1">
      <alignment horizontal="justify" vertical="center" wrapText="1"/>
      <protection hidden="1"/>
    </xf>
    <xf numFmtId="0" fontId="0" fillId="0" borderId="1" xfId="0" applyFill="1" applyBorder="1" applyAlignment="1" applyProtection="1">
      <alignment horizontal="justify" vertical="center" wrapText="1"/>
      <protection hidden="1"/>
    </xf>
    <xf numFmtId="14" fontId="0" fillId="0" borderId="11" xfId="0" applyNumberFormat="1" applyFill="1" applyBorder="1" applyAlignment="1" applyProtection="1">
      <alignment horizontal="center" vertical="center" wrapText="1"/>
      <protection hidden="1"/>
    </xf>
    <xf numFmtId="0" fontId="1" fillId="0" borderId="46" xfId="0" applyFont="1" applyFill="1" applyBorder="1" applyAlignment="1" applyProtection="1">
      <alignment horizontal="center" vertical="center"/>
      <protection hidden="1"/>
    </xf>
    <xf numFmtId="0" fontId="1" fillId="0" borderId="27" xfId="0" applyFont="1" applyFill="1" applyBorder="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0" fontId="1" fillId="0" borderId="11" xfId="0" applyFont="1" applyFill="1" applyBorder="1" applyAlignment="1" applyProtection="1">
      <alignment horizontal="justify" vertical="top" wrapText="1"/>
      <protection hidden="1"/>
    </xf>
    <xf numFmtId="0" fontId="0" fillId="0" borderId="1" xfId="0" applyBorder="1" applyAlignment="1" applyProtection="1">
      <alignment horizontal="left" vertical="center" wrapText="1"/>
      <protection hidden="1"/>
    </xf>
    <xf numFmtId="0" fontId="6" fillId="0" borderId="11" xfId="0" applyFont="1" applyFill="1" applyBorder="1" applyAlignment="1" applyProtection="1">
      <alignment horizontal="justify" vertical="top" wrapText="1"/>
      <protection hidden="1"/>
    </xf>
    <xf numFmtId="0" fontId="6" fillId="0" borderId="28" xfId="0" applyFont="1" applyFill="1" applyBorder="1" applyAlignment="1" applyProtection="1">
      <alignment horizontal="justify" vertical="top" wrapText="1"/>
      <protection hidden="1"/>
    </xf>
    <xf numFmtId="0" fontId="1" fillId="0" borderId="24" xfId="0" applyFont="1" applyFill="1" applyBorder="1" applyAlignment="1" applyProtection="1">
      <alignment horizontal="center" vertical="center" wrapText="1"/>
      <protection hidden="1"/>
    </xf>
    <xf numFmtId="0" fontId="1" fillId="0" borderId="50" xfId="0" applyFont="1" applyFill="1" applyBorder="1" applyAlignment="1" applyProtection="1">
      <alignment horizontal="center" vertical="center"/>
      <protection hidden="1"/>
    </xf>
    <xf numFmtId="0" fontId="1" fillId="0" borderId="51" xfId="0" applyFont="1" applyFill="1" applyBorder="1" applyAlignment="1" applyProtection="1">
      <alignment horizontal="justify" vertical="top" wrapText="1"/>
      <protection hidden="1"/>
    </xf>
    <xf numFmtId="0" fontId="1" fillId="0" borderId="12" xfId="0" applyFont="1" applyFill="1" applyBorder="1" applyAlignment="1" applyProtection="1">
      <alignment horizontal="center" vertical="center"/>
      <protection hidden="1"/>
    </xf>
    <xf numFmtId="0" fontId="8" fillId="0" borderId="13" xfId="0" applyFont="1" applyFill="1" applyBorder="1" applyAlignment="1" applyProtection="1">
      <alignment horizontal="center" vertical="center"/>
      <protection hidden="1"/>
    </xf>
    <xf numFmtId="0" fontId="1" fillId="0" borderId="13" xfId="0" applyFont="1" applyFill="1" applyBorder="1" applyAlignment="1" applyProtection="1">
      <alignment horizontal="center" vertical="center"/>
      <protection hidden="1"/>
    </xf>
    <xf numFmtId="0" fontId="1" fillId="0" borderId="33" xfId="0" applyFont="1" applyFill="1" applyBorder="1" applyAlignment="1" applyProtection="1">
      <alignment horizontal="center" vertical="center"/>
      <protection hidden="1"/>
    </xf>
    <xf numFmtId="0" fontId="1" fillId="0" borderId="14" xfId="0" applyFont="1" applyFill="1" applyBorder="1" applyAlignment="1" applyProtection="1">
      <alignment horizontal="justify" vertical="top" wrapText="1"/>
      <protection hidden="1"/>
    </xf>
    <xf numFmtId="164" fontId="1" fillId="0" borderId="0" xfId="0" applyNumberFormat="1" applyFont="1" applyFill="1" applyBorder="1" applyAlignment="1" applyProtection="1">
      <alignment horizontal="center" vertical="center"/>
      <protection hidden="1"/>
    </xf>
    <xf numFmtId="0" fontId="1" fillId="0" borderId="26" xfId="0" applyFont="1" applyFill="1" applyBorder="1" applyAlignment="1" applyProtection="1">
      <alignment horizontal="center" vertical="center"/>
      <protection hidden="1"/>
    </xf>
    <xf numFmtId="0" fontId="1" fillId="0" borderId="26" xfId="0" applyFont="1" applyFill="1" applyBorder="1" applyAlignment="1" applyProtection="1">
      <alignment horizontal="justify" vertical="top" wrapText="1"/>
      <protection hidden="1"/>
    </xf>
    <xf numFmtId="0" fontId="1" fillId="0" borderId="15" xfId="0" applyFont="1" applyFill="1" applyBorder="1" applyAlignment="1" applyProtection="1">
      <alignment horizontal="center" vertical="center"/>
      <protection hidden="1"/>
    </xf>
    <xf numFmtId="0" fontId="8" fillId="5" borderId="8" xfId="0" applyFont="1" applyFill="1" applyBorder="1" applyAlignment="1" applyProtection="1">
      <alignment horizontal="center" vertical="center" wrapText="1"/>
      <protection hidden="1"/>
    </xf>
    <xf numFmtId="0" fontId="1" fillId="2" borderId="0" xfId="0" applyFont="1" applyFill="1" applyAlignment="1" applyProtection="1">
      <alignment horizontal="center" vertical="center"/>
      <protection hidden="1"/>
    </xf>
    <xf numFmtId="14" fontId="9" fillId="3" borderId="9" xfId="0" applyNumberFormat="1" applyFont="1" applyFill="1" applyBorder="1" applyAlignment="1" applyProtection="1">
      <alignment horizontal="center" vertical="center"/>
      <protection hidden="1"/>
    </xf>
    <xf numFmtId="0" fontId="8" fillId="3" borderId="6" xfId="0" applyFont="1" applyFill="1" applyBorder="1" applyAlignment="1" applyProtection="1">
      <alignment horizontal="center" vertical="center" wrapText="1"/>
      <protection hidden="1"/>
    </xf>
    <xf numFmtId="164" fontId="8" fillId="3" borderId="6" xfId="0" applyNumberFormat="1" applyFont="1" applyFill="1" applyBorder="1" applyAlignment="1" applyProtection="1">
      <alignment horizontal="center" vertical="center" wrapText="1"/>
      <protection hidden="1"/>
    </xf>
    <xf numFmtId="0" fontId="8" fillId="0" borderId="1" xfId="0" applyFont="1" applyFill="1" applyBorder="1" applyAlignment="1" applyProtection="1">
      <alignment horizontal="center" vertical="center"/>
      <protection hidden="1"/>
    </xf>
    <xf numFmtId="0" fontId="0" fillId="0" borderId="1" xfId="0" applyFont="1" applyFill="1" applyBorder="1" applyAlignment="1" applyProtection="1">
      <alignment horizontal="left" vertical="center" wrapText="1"/>
      <protection hidden="1"/>
    </xf>
    <xf numFmtId="16" fontId="4" fillId="0" borderId="11" xfId="0" applyNumberFormat="1" applyFont="1" applyFill="1" applyBorder="1" applyAlignment="1" applyProtection="1">
      <alignment horizontal="center" vertical="center" wrapText="1"/>
      <protection hidden="1"/>
    </xf>
    <xf numFmtId="14" fontId="8" fillId="0" borderId="45" xfId="0" applyNumberFormat="1" applyFont="1" applyFill="1" applyBorder="1" applyAlignment="1" applyProtection="1">
      <alignment horizontal="center" vertical="center" wrapText="1"/>
      <protection hidden="1"/>
    </xf>
    <xf numFmtId="0" fontId="14" fillId="0" borderId="1" xfId="0" applyFont="1" applyFill="1" applyBorder="1" applyAlignment="1" applyProtection="1">
      <alignment horizontal="justify" vertical="center" wrapText="1"/>
      <protection hidden="1"/>
    </xf>
    <xf numFmtId="14" fontId="8" fillId="0" borderId="10" xfId="0" applyNumberFormat="1" applyFont="1" applyFill="1" applyBorder="1" applyAlignment="1" applyProtection="1">
      <alignment horizontal="center" vertical="center" wrapText="1"/>
      <protection hidden="1"/>
    </xf>
    <xf numFmtId="14" fontId="8" fillId="0" borderId="12" xfId="0" applyNumberFormat="1"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protection hidden="1"/>
    </xf>
    <xf numFmtId="0" fontId="1" fillId="0" borderId="10" xfId="0" applyFont="1" applyFill="1" applyBorder="1" applyAlignment="1" applyProtection="1">
      <alignment horizontal="center" vertical="center"/>
      <protection hidden="1"/>
    </xf>
    <xf numFmtId="0" fontId="1" fillId="0" borderId="32" xfId="0" applyFont="1" applyFill="1" applyBorder="1" applyAlignment="1" applyProtection="1">
      <alignment horizontal="center" vertical="center"/>
      <protection hidden="1"/>
    </xf>
    <xf numFmtId="0" fontId="1" fillId="0" borderId="19" xfId="0" applyFont="1" applyFill="1" applyBorder="1" applyAlignment="1" applyProtection="1">
      <alignment horizontal="justify" vertical="top" wrapText="1"/>
      <protection hidden="1"/>
    </xf>
    <xf numFmtId="0" fontId="14" fillId="0" borderId="13" xfId="0" applyFont="1" applyFill="1" applyBorder="1" applyAlignment="1" applyProtection="1">
      <alignment horizontal="justify" vertical="center" wrapText="1"/>
      <protection hidden="1"/>
    </xf>
    <xf numFmtId="0" fontId="0" fillId="0" borderId="1" xfId="0" applyFill="1" applyBorder="1" applyAlignment="1" applyProtection="1">
      <alignment horizontal="left" vertical="center" wrapText="1"/>
      <protection hidden="1"/>
    </xf>
    <xf numFmtId="0" fontId="14" fillId="0" borderId="1" xfId="0" applyFont="1" applyFill="1" applyBorder="1" applyAlignment="1" applyProtection="1">
      <alignment horizontal="left" vertical="center" wrapText="1"/>
      <protection hidden="1"/>
    </xf>
    <xf numFmtId="14" fontId="0" fillId="0" borderId="11" xfId="0" applyNumberFormat="1" applyFill="1" applyBorder="1" applyAlignment="1" applyProtection="1">
      <alignment horizontal="center" vertical="center"/>
      <protection hidden="1"/>
    </xf>
    <xf numFmtId="14" fontId="14" fillId="0" borderId="11" xfId="0" applyNumberFormat="1" applyFont="1" applyFill="1" applyBorder="1" applyAlignment="1" applyProtection="1">
      <alignment horizontal="center" vertical="center" wrapText="1"/>
      <protection hidden="1"/>
    </xf>
    <xf numFmtId="0" fontId="14" fillId="0" borderId="1" xfId="0" applyFont="1" applyBorder="1" applyAlignment="1" applyProtection="1">
      <alignment horizontal="justify" vertical="center" wrapText="1"/>
      <protection hidden="1"/>
    </xf>
    <xf numFmtId="0" fontId="15" fillId="0" borderId="1" xfId="0" applyFont="1" applyFill="1" applyBorder="1" applyAlignment="1" applyProtection="1">
      <alignment horizontal="justify" vertical="center" wrapText="1"/>
      <protection hidden="1"/>
    </xf>
    <xf numFmtId="0" fontId="8" fillId="2" borderId="24" xfId="0" applyFont="1" applyFill="1" applyBorder="1" applyAlignment="1" applyProtection="1">
      <alignment horizontal="center" vertical="center" wrapText="1"/>
      <protection hidden="1"/>
    </xf>
    <xf numFmtId="0" fontId="1" fillId="2" borderId="10" xfId="0" applyFont="1" applyFill="1" applyBorder="1" applyAlignment="1" applyProtection="1">
      <alignment horizontal="center" vertical="center"/>
      <protection hidden="1"/>
    </xf>
    <xf numFmtId="0" fontId="11" fillId="0" borderId="0" xfId="0" applyFont="1" applyFill="1" applyAlignment="1">
      <alignment horizontal="center" vertical="center" wrapText="1"/>
    </xf>
    <xf numFmtId="0" fontId="18" fillId="0" borderId="0" xfId="0" applyFont="1"/>
    <xf numFmtId="0" fontId="0" fillId="2" borderId="0" xfId="0" applyFill="1"/>
    <xf numFmtId="0" fontId="19" fillId="0" borderId="0" xfId="0" applyFont="1" applyAlignment="1">
      <alignment horizontal="center" wrapText="1"/>
    </xf>
    <xf numFmtId="0" fontId="22" fillId="0" borderId="0" xfId="0" applyFont="1" applyAlignment="1">
      <alignment horizontal="center" wrapText="1"/>
    </xf>
    <xf numFmtId="0" fontId="0" fillId="0" borderId="0" xfId="0" applyAlignment="1">
      <alignment vertical="center"/>
    </xf>
    <xf numFmtId="0" fontId="1" fillId="0" borderId="11" xfId="0" applyFont="1" applyFill="1" applyBorder="1" applyAlignment="1">
      <alignment horizontal="left" vertical="top" wrapText="1"/>
    </xf>
    <xf numFmtId="0" fontId="8" fillId="3" borderId="53" xfId="0" applyFont="1" applyFill="1" applyBorder="1" applyAlignment="1">
      <alignment horizontal="center" vertical="center" wrapText="1"/>
    </xf>
    <xf numFmtId="0" fontId="1" fillId="0" borderId="1" xfId="0" applyFont="1" applyFill="1" applyBorder="1" applyAlignment="1">
      <alignment horizontal="center" vertical="center" wrapText="1"/>
    </xf>
    <xf numFmtId="9" fontId="1" fillId="0" borderId="1" xfId="0" applyNumberFormat="1" applyFont="1" applyFill="1" applyBorder="1" applyAlignment="1">
      <alignment horizontal="center" vertical="center"/>
    </xf>
    <xf numFmtId="0" fontId="1" fillId="0" borderId="27" xfId="0" applyFont="1" applyFill="1" applyBorder="1" applyAlignment="1">
      <alignment horizontal="center" vertical="center" wrapText="1"/>
    </xf>
    <xf numFmtId="0" fontId="1" fillId="2" borderId="46" xfId="0" applyFont="1" applyFill="1" applyBorder="1" applyAlignment="1">
      <alignment horizontal="center" vertical="center"/>
    </xf>
    <xf numFmtId="0" fontId="6" fillId="0" borderId="18" xfId="0" applyFont="1" applyFill="1" applyBorder="1" applyAlignment="1">
      <alignment horizontal="justify" vertical="top" wrapText="1"/>
    </xf>
    <xf numFmtId="0" fontId="1" fillId="0" borderId="11" xfId="0" applyFont="1" applyFill="1" applyBorder="1" applyAlignment="1">
      <alignment horizontal="left" vertical="center" wrapText="1"/>
    </xf>
    <xf numFmtId="0" fontId="8" fillId="4" borderId="49" xfId="0" applyFont="1" applyFill="1" applyBorder="1" applyAlignment="1" applyProtection="1">
      <alignment horizontal="justify" vertical="justify" wrapText="1"/>
      <protection hidden="1"/>
    </xf>
    <xf numFmtId="0" fontId="1" fillId="0" borderId="27" xfId="0" applyFont="1" applyFill="1" applyBorder="1" applyAlignment="1" applyProtection="1">
      <alignment horizontal="center" vertical="center" wrapText="1"/>
      <protection hidden="1"/>
    </xf>
    <xf numFmtId="0" fontId="1" fillId="0" borderId="33" xfId="0" applyFont="1" applyFill="1" applyBorder="1" applyAlignment="1" applyProtection="1">
      <alignment horizontal="center" vertical="center" wrapText="1"/>
      <protection hidden="1"/>
    </xf>
    <xf numFmtId="0" fontId="1" fillId="0" borderId="11" xfId="0" applyFont="1" applyFill="1" applyBorder="1" applyAlignment="1" applyProtection="1">
      <alignment horizontal="justify" vertical="center" wrapText="1"/>
      <protection hidden="1"/>
    </xf>
    <xf numFmtId="0" fontId="1" fillId="0" borderId="14" xfId="0" applyFont="1" applyFill="1" applyBorder="1" applyAlignment="1" applyProtection="1">
      <alignment horizontal="justify" vertical="center" wrapText="1"/>
      <protection hidden="1"/>
    </xf>
    <xf numFmtId="0" fontId="26" fillId="0" borderId="0" xfId="3" applyFont="1" applyFill="1"/>
    <xf numFmtId="0" fontId="26" fillId="0" borderId="0" xfId="3" applyFont="1" applyFill="1" applyBorder="1"/>
    <xf numFmtId="0" fontId="28" fillId="0" borderId="0" xfId="3" applyFont="1" applyFill="1" applyBorder="1" applyAlignment="1" applyProtection="1">
      <alignment horizontal="left" vertical="top" wrapText="1"/>
    </xf>
    <xf numFmtId="14" fontId="27" fillId="0" borderId="6" xfId="3" applyNumberFormat="1" applyFont="1" applyFill="1" applyBorder="1" applyAlignment="1" applyProtection="1">
      <alignment horizontal="center" vertical="center" wrapText="1"/>
    </xf>
    <xf numFmtId="0" fontId="29" fillId="0" borderId="4" xfId="3" applyFont="1" applyFill="1" applyBorder="1" applyAlignment="1">
      <alignment horizontal="center" vertical="center" wrapText="1"/>
    </xf>
    <xf numFmtId="0" fontId="27" fillId="0" borderId="55" xfId="3" applyFont="1" applyFill="1" applyBorder="1" applyAlignment="1" applyProtection="1">
      <alignment horizontal="center" vertical="center" wrapText="1"/>
    </xf>
    <xf numFmtId="0" fontId="27" fillId="0" borderId="52" xfId="3" applyFont="1" applyFill="1" applyBorder="1" applyAlignment="1" applyProtection="1">
      <alignment horizontal="center" vertical="center"/>
    </xf>
    <xf numFmtId="0" fontId="29" fillId="0" borderId="52" xfId="3" applyFont="1" applyFill="1" applyBorder="1" applyAlignment="1">
      <alignment horizontal="center" vertical="center"/>
    </xf>
    <xf numFmtId="0" fontId="29" fillId="0" borderId="60" xfId="3" applyFont="1" applyFill="1" applyBorder="1" applyAlignment="1">
      <alignment horizontal="center" vertical="center"/>
    </xf>
    <xf numFmtId="0" fontId="2" fillId="0" borderId="52" xfId="0" applyFont="1" applyFill="1" applyBorder="1" applyAlignment="1" applyProtection="1">
      <alignment horizontal="center" vertical="center"/>
      <protection hidden="1"/>
    </xf>
    <xf numFmtId="0" fontId="26" fillId="0" borderId="60" xfId="3" applyFont="1" applyFill="1" applyBorder="1" applyAlignment="1">
      <alignment horizontal="justify" vertical="top" wrapText="1"/>
    </xf>
    <xf numFmtId="0" fontId="26" fillId="0" borderId="58" xfId="3" applyFont="1" applyFill="1" applyBorder="1" applyAlignment="1">
      <alignment horizontal="justify" vertical="top" wrapText="1"/>
    </xf>
    <xf numFmtId="0" fontId="8" fillId="0" borderId="17" xfId="0" applyFont="1" applyFill="1" applyBorder="1" applyAlignment="1" applyProtection="1">
      <alignment horizontal="center" vertical="center" wrapText="1"/>
      <protection hidden="1"/>
    </xf>
    <xf numFmtId="0" fontId="8" fillId="0" borderId="13" xfId="0" applyFont="1" applyFill="1" applyBorder="1" applyAlignment="1" applyProtection="1">
      <alignment horizontal="center" vertical="center" wrapText="1"/>
      <protection hidden="1"/>
    </xf>
    <xf numFmtId="0" fontId="8" fillId="4" borderId="47" xfId="0" applyFont="1" applyFill="1" applyBorder="1" applyAlignment="1" applyProtection="1">
      <alignment horizontal="center" vertical="center" wrapText="1"/>
      <protection hidden="1"/>
    </xf>
    <xf numFmtId="0" fontId="1" fillId="0" borderId="26" xfId="0" applyFont="1" applyFill="1" applyBorder="1" applyAlignment="1" applyProtection="1">
      <alignment horizontal="center" vertical="center" wrapText="1"/>
      <protection hidden="1"/>
    </xf>
    <xf numFmtId="0" fontId="8" fillId="0" borderId="1" xfId="0" applyFont="1" applyFill="1" applyBorder="1" applyAlignment="1" applyProtection="1">
      <alignment horizontal="center" vertical="center" wrapText="1"/>
      <protection hidden="1"/>
    </xf>
    <xf numFmtId="0" fontId="24" fillId="0" borderId="58" xfId="3" applyFont="1" applyFill="1" applyBorder="1" applyAlignment="1">
      <alignment horizontal="justify" vertical="top" wrapText="1"/>
    </xf>
    <xf numFmtId="0" fontId="1" fillId="2" borderId="19" xfId="0" applyFont="1" applyFill="1" applyBorder="1" applyAlignment="1">
      <alignment horizontal="justify" vertical="top" wrapText="1"/>
    </xf>
    <xf numFmtId="0" fontId="8" fillId="0" borderId="17" xfId="0" applyFont="1" applyFill="1" applyBorder="1" applyAlignment="1">
      <alignment horizontal="center" vertical="center" wrapText="1"/>
    </xf>
    <xf numFmtId="0" fontId="1" fillId="0" borderId="14"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6" fillId="0" borderId="1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2" borderId="6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0" xfId="0" applyFont="1" applyFill="1" applyBorder="1" applyAlignment="1">
      <alignment horizontal="center" vertical="center"/>
    </xf>
    <xf numFmtId="0" fontId="6" fillId="2" borderId="18" xfId="0" applyFont="1" applyFill="1" applyBorder="1" applyAlignment="1">
      <alignment horizontal="justify" vertical="center" wrapText="1"/>
    </xf>
    <xf numFmtId="0" fontId="1" fillId="0" borderId="18" xfId="0" applyFont="1" applyFill="1" applyBorder="1" applyAlignment="1">
      <alignment horizontal="justify" vertical="center" wrapText="1"/>
    </xf>
    <xf numFmtId="0" fontId="1" fillId="0" borderId="27" xfId="0" applyFont="1" applyFill="1" applyBorder="1" applyAlignment="1" applyProtection="1">
      <alignment horizontal="left" vertical="center" wrapText="1"/>
      <protection hidden="1"/>
    </xf>
    <xf numFmtId="0" fontId="1" fillId="0" borderId="18" xfId="0" applyFont="1" applyFill="1" applyBorder="1" applyAlignment="1" applyProtection="1">
      <alignment horizontal="left" vertical="center" wrapText="1"/>
      <protection hidden="1"/>
    </xf>
    <xf numFmtId="0" fontId="1" fillId="0" borderId="11" xfId="0" applyFont="1" applyFill="1" applyBorder="1" applyAlignment="1" applyProtection="1">
      <alignment horizontal="left" vertical="center" wrapText="1"/>
      <protection hidden="1"/>
    </xf>
    <xf numFmtId="0" fontId="1" fillId="2" borderId="14" xfId="0" applyFont="1" applyFill="1" applyBorder="1" applyAlignment="1">
      <alignment horizontal="justify" vertical="center" wrapText="1"/>
    </xf>
    <xf numFmtId="0" fontId="1" fillId="2" borderId="19" xfId="0" applyFont="1" applyFill="1" applyBorder="1" applyAlignment="1">
      <alignment horizontal="justify" vertical="center" wrapText="1"/>
    </xf>
    <xf numFmtId="0" fontId="1" fillId="0" borderId="1" xfId="0" applyFont="1" applyFill="1" applyBorder="1" applyAlignment="1" applyProtection="1">
      <alignment horizontal="center" vertical="center" wrapText="1"/>
      <protection hidden="1"/>
    </xf>
    <xf numFmtId="0" fontId="1" fillId="0" borderId="47" xfId="0" applyFont="1" applyFill="1" applyBorder="1" applyAlignment="1" applyProtection="1">
      <alignment horizontal="center" vertical="center" wrapText="1"/>
      <protection hidden="1"/>
    </xf>
    <xf numFmtId="0" fontId="1" fillId="0" borderId="13" xfId="0" applyFont="1" applyFill="1" applyBorder="1" applyAlignment="1" applyProtection="1">
      <alignment horizontal="center" vertical="center" wrapText="1"/>
      <protection hidden="1"/>
    </xf>
    <xf numFmtId="0" fontId="1" fillId="0" borderId="31" xfId="0" applyFont="1" applyFill="1" applyBorder="1" applyAlignment="1" applyProtection="1">
      <alignment horizontal="center" vertical="center" wrapText="1"/>
      <protection hidden="1"/>
    </xf>
    <xf numFmtId="9" fontId="8" fillId="4" borderId="48" xfId="1" applyFont="1" applyFill="1" applyBorder="1" applyAlignment="1" applyProtection="1">
      <alignment horizontal="center" vertical="center" wrapText="1"/>
      <protection hidden="1"/>
    </xf>
    <xf numFmtId="0" fontId="1" fillId="0" borderId="50" xfId="0" applyFont="1" applyFill="1" applyBorder="1" applyAlignment="1" applyProtection="1">
      <alignment horizontal="center" vertical="center" wrapText="1"/>
      <protection hidden="1"/>
    </xf>
    <xf numFmtId="0" fontId="1" fillId="0" borderId="32" xfId="0" applyFont="1" applyFill="1" applyBorder="1" applyAlignment="1" applyProtection="1">
      <alignment horizontal="center" vertical="center" wrapText="1"/>
      <protection hidden="1"/>
    </xf>
    <xf numFmtId="0" fontId="0" fillId="2" borderId="1" xfId="0" applyFill="1" applyBorder="1" applyAlignment="1" applyProtection="1">
      <alignment horizontal="justify" vertical="center" wrapText="1"/>
      <protection hidden="1"/>
    </xf>
    <xf numFmtId="0" fontId="8" fillId="3" borderId="53" xfId="0" applyFont="1" applyFill="1" applyBorder="1" applyAlignment="1" applyProtection="1">
      <alignment horizontal="center" vertical="center" wrapText="1"/>
      <protection hidden="1"/>
    </xf>
    <xf numFmtId="0" fontId="8" fillId="3" borderId="2" xfId="0" applyFont="1" applyFill="1" applyBorder="1" applyAlignment="1" applyProtection="1">
      <alignment horizontal="center" vertical="center" wrapText="1"/>
      <protection hidden="1"/>
    </xf>
    <xf numFmtId="0" fontId="27" fillId="0" borderId="52" xfId="3" applyFont="1" applyFill="1" applyBorder="1" applyAlignment="1" applyProtection="1">
      <alignment horizontal="center" vertical="center" wrapText="1"/>
    </xf>
    <xf numFmtId="0" fontId="27" fillId="0" borderId="57" xfId="3" applyFont="1" applyFill="1" applyBorder="1" applyAlignment="1" applyProtection="1">
      <alignment horizontal="center" vertical="center" wrapText="1"/>
    </xf>
    <xf numFmtId="0" fontId="25" fillId="0" borderId="0"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9" fillId="0" borderId="4" xfId="3" applyFont="1" applyFill="1" applyBorder="1" applyAlignment="1">
      <alignment horizontal="center" vertical="center"/>
    </xf>
    <xf numFmtId="0" fontId="27" fillId="0" borderId="54" xfId="3" applyFont="1" applyFill="1" applyBorder="1" applyAlignment="1" applyProtection="1">
      <alignment horizontal="center" vertical="center" wrapText="1"/>
    </xf>
    <xf numFmtId="0" fontId="28" fillId="0" borderId="58" xfId="0" applyFont="1" applyFill="1" applyBorder="1" applyAlignment="1" applyProtection="1">
      <alignment horizontal="left" vertical="center" wrapText="1"/>
    </xf>
    <xf numFmtId="0" fontId="30" fillId="0" borderId="0" xfId="0" applyFont="1" applyAlignment="1">
      <alignment horizontal="center"/>
    </xf>
    <xf numFmtId="0" fontId="11" fillId="0" borderId="0" xfId="0" applyFont="1" applyFill="1" applyAlignment="1">
      <alignment horizontal="left"/>
    </xf>
    <xf numFmtId="0" fontId="1" fillId="0" borderId="0" xfId="0" applyFont="1" applyFill="1" applyAlignment="1">
      <alignment horizontal="left" vertical="center" wrapText="1"/>
    </xf>
    <xf numFmtId="0" fontId="32" fillId="0" borderId="65" xfId="0" applyFont="1" applyFill="1" applyBorder="1" applyAlignment="1" applyProtection="1">
      <alignment horizontal="justify" vertical="center" wrapText="1"/>
    </xf>
    <xf numFmtId="0" fontId="32" fillId="0" borderId="65" xfId="0" applyFont="1" applyBorder="1" applyAlignment="1" applyProtection="1">
      <alignment horizontal="justify" vertical="center" wrapText="1"/>
    </xf>
    <xf numFmtId="14" fontId="32" fillId="0" borderId="65" xfId="0" applyNumberFormat="1" applyFont="1" applyFill="1" applyBorder="1" applyAlignment="1" applyProtection="1">
      <alignment horizontal="center" vertical="center"/>
    </xf>
    <xf numFmtId="0" fontId="32" fillId="0" borderId="65" xfId="0" applyFont="1" applyBorder="1" applyAlignment="1" applyProtection="1">
      <alignment horizontal="left" vertical="center" wrapText="1"/>
    </xf>
    <xf numFmtId="0" fontId="32" fillId="0" borderId="65" xfId="0" applyFont="1" applyBorder="1" applyAlignment="1" applyProtection="1">
      <alignment horizontal="justify" vertical="center"/>
    </xf>
    <xf numFmtId="0" fontId="32" fillId="0" borderId="65" xfId="0" applyFont="1" applyBorder="1" applyAlignment="1" applyProtection="1">
      <alignment horizontal="justify" wrapText="1"/>
    </xf>
    <xf numFmtId="0" fontId="34" fillId="0" borderId="65" xfId="0" applyFont="1" applyFill="1" applyBorder="1" applyAlignment="1">
      <alignment horizontal="center" vertical="center" wrapText="1"/>
    </xf>
    <xf numFmtId="0" fontId="32" fillId="0" borderId="65" xfId="0" applyFont="1" applyFill="1" applyBorder="1" applyAlignment="1">
      <alignment horizontal="left" vertical="center" wrapText="1"/>
    </xf>
    <xf numFmtId="0" fontId="32" fillId="0" borderId="65" xfId="0" applyFont="1" applyFill="1" applyBorder="1" applyAlignment="1">
      <alignment horizontal="justify" vertical="center" wrapText="1"/>
    </xf>
    <xf numFmtId="0" fontId="32" fillId="0" borderId="65" xfId="0" applyFont="1" applyBorder="1" applyAlignment="1" applyProtection="1">
      <alignment vertical="center" wrapText="1"/>
    </xf>
    <xf numFmtId="14" fontId="32" fillId="0" borderId="65" xfId="0" applyNumberFormat="1" applyFont="1" applyFill="1" applyBorder="1" applyAlignment="1">
      <alignment horizontal="center" vertical="center" wrapText="1"/>
    </xf>
    <xf numFmtId="0" fontId="32" fillId="0" borderId="65" xfId="0" applyFont="1" applyBorder="1" applyAlignment="1">
      <alignment horizontal="center" vertical="center" wrapText="1"/>
    </xf>
    <xf numFmtId="14" fontId="32" fillId="0" borderId="65" xfId="0" applyNumberFormat="1" applyFont="1" applyFill="1" applyBorder="1" applyAlignment="1" applyProtection="1">
      <alignment horizontal="center" vertical="center" wrapText="1"/>
    </xf>
    <xf numFmtId="0" fontId="32" fillId="0" borderId="0" xfId="0" applyFont="1" applyFill="1" applyAlignment="1">
      <alignment horizontal="justify" vertical="center" wrapText="1"/>
    </xf>
    <xf numFmtId="0" fontId="32" fillId="0" borderId="66" xfId="0" applyFont="1" applyFill="1" applyBorder="1" applyAlignment="1">
      <alignment horizontal="justify" vertical="center" wrapText="1"/>
    </xf>
    <xf numFmtId="0" fontId="32" fillId="0" borderId="65" xfId="0" applyFont="1" applyFill="1" applyBorder="1" applyAlignment="1">
      <alignment horizontal="center" vertical="center" wrapText="1"/>
    </xf>
    <xf numFmtId="0" fontId="32" fillId="0" borderId="67" xfId="0" applyFont="1" applyBorder="1" applyAlignment="1">
      <alignment horizontal="center" vertical="center" wrapText="1"/>
    </xf>
    <xf numFmtId="0" fontId="32" fillId="0" borderId="65" xfId="0" applyFont="1" applyBorder="1" applyAlignment="1">
      <alignment horizontal="center" vertical="center"/>
    </xf>
    <xf numFmtId="14" fontId="32" fillId="0" borderId="65" xfId="0" applyNumberFormat="1" applyFont="1" applyFill="1" applyBorder="1" applyAlignment="1">
      <alignment horizontal="left" vertical="center" wrapText="1"/>
    </xf>
    <xf numFmtId="0" fontId="32" fillId="0" borderId="65" xfId="0" applyFont="1" applyBorder="1" applyAlignment="1">
      <alignment horizontal="left" vertical="center" wrapText="1"/>
    </xf>
    <xf numFmtId="0" fontId="32" fillId="7" borderId="65" xfId="0" applyFont="1" applyFill="1" applyBorder="1" applyAlignment="1">
      <alignment horizontal="center" vertical="center" wrapText="1"/>
    </xf>
    <xf numFmtId="14" fontId="32" fillId="0" borderId="65" xfId="0" applyNumberFormat="1" applyFont="1" applyBorder="1" applyAlignment="1">
      <alignment horizontal="left" vertical="center" wrapText="1"/>
    </xf>
    <xf numFmtId="0" fontId="32" fillId="0" borderId="0" xfId="0" applyFont="1" applyAlignment="1">
      <alignment vertical="center" wrapText="1"/>
    </xf>
    <xf numFmtId="0" fontId="32" fillId="0" borderId="65" xfId="0" applyFont="1" applyFill="1" applyBorder="1" applyAlignment="1">
      <alignment horizontal="center" vertical="center"/>
    </xf>
    <xf numFmtId="0" fontId="0" fillId="0" borderId="65" xfId="0" applyBorder="1" applyAlignment="1">
      <alignment horizontal="center" vertical="center"/>
    </xf>
    <xf numFmtId="0" fontId="0" fillId="0" borderId="65" xfId="0" applyBorder="1" applyAlignment="1">
      <alignment horizontal="justify" vertical="center" wrapText="1"/>
    </xf>
    <xf numFmtId="0" fontId="0" fillId="0" borderId="65" xfId="0" applyFont="1" applyBorder="1" applyAlignment="1">
      <alignment horizontal="justify" vertical="center" wrapText="1"/>
    </xf>
    <xf numFmtId="0" fontId="0" fillId="0" borderId="65" xfId="0" applyFill="1" applyBorder="1" applyAlignment="1">
      <alignment horizontal="justify" vertical="center" wrapText="1"/>
    </xf>
    <xf numFmtId="0" fontId="0" fillId="0" borderId="68" xfId="0" applyFill="1" applyBorder="1" applyAlignment="1">
      <alignment horizontal="justify" vertical="center" wrapText="1"/>
    </xf>
    <xf numFmtId="0" fontId="0" fillId="0" borderId="69" xfId="0" applyFill="1" applyBorder="1" applyAlignment="1">
      <alignment horizontal="justify" vertical="center" wrapText="1"/>
    </xf>
    <xf numFmtId="0" fontId="36" fillId="0" borderId="70" xfId="0" applyFont="1" applyFill="1" applyBorder="1" applyAlignment="1">
      <alignment horizontal="justify" vertical="center" wrapText="1"/>
    </xf>
    <xf numFmtId="0" fontId="36" fillId="0" borderId="65" xfId="0" applyFont="1" applyFill="1" applyBorder="1" applyAlignment="1">
      <alignment horizontal="justify" vertical="center" wrapText="1"/>
    </xf>
    <xf numFmtId="0" fontId="0" fillId="0" borderId="67" xfId="0" applyBorder="1" applyAlignment="1">
      <alignment horizontal="justify" vertical="center" wrapText="1"/>
    </xf>
    <xf numFmtId="14" fontId="0" fillId="0" borderId="65" xfId="0" applyNumberFormat="1" applyFill="1" applyBorder="1" applyAlignment="1">
      <alignment horizontal="center" vertical="center" wrapText="1"/>
    </xf>
    <xf numFmtId="14" fontId="0" fillId="0" borderId="65" xfId="0" applyNumberFormat="1" applyFill="1" applyBorder="1" applyAlignment="1">
      <alignment horizontal="center" vertical="center"/>
    </xf>
    <xf numFmtId="0" fontId="0" fillId="0" borderId="70" xfId="0" applyFill="1" applyBorder="1" applyAlignment="1">
      <alignment horizontal="justify" vertical="center" wrapText="1"/>
    </xf>
    <xf numFmtId="0" fontId="0" fillId="0" borderId="71" xfId="0" applyFill="1" applyBorder="1" applyAlignment="1">
      <alignment horizontal="justify" vertical="center" wrapText="1"/>
    </xf>
    <xf numFmtId="0" fontId="0" fillId="0" borderId="65" xfId="0" applyFill="1" applyBorder="1" applyAlignment="1">
      <alignment horizontal="center" vertical="center"/>
    </xf>
    <xf numFmtId="0" fontId="36" fillId="7" borderId="65" xfId="0" applyFont="1" applyFill="1" applyBorder="1" applyAlignment="1">
      <alignment horizontal="justify" vertical="center" wrapText="1"/>
    </xf>
    <xf numFmtId="0" fontId="0" fillId="0" borderId="65" xfId="0" applyBorder="1" applyAlignment="1">
      <alignment horizontal="left" vertical="center" wrapText="1"/>
    </xf>
    <xf numFmtId="0" fontId="1" fillId="0" borderId="72" xfId="0" applyFont="1" applyFill="1" applyBorder="1" applyAlignment="1">
      <alignment horizontal="center" vertical="center"/>
    </xf>
    <xf numFmtId="0" fontId="0" fillId="0" borderId="65" xfId="0" applyFont="1" applyFill="1" applyBorder="1" applyAlignment="1">
      <alignment horizontal="justify" vertical="center" wrapText="1"/>
    </xf>
    <xf numFmtId="0" fontId="0" fillId="0" borderId="73" xfId="0" applyBorder="1" applyAlignment="1">
      <alignment horizontal="center" vertical="center" wrapText="1"/>
    </xf>
    <xf numFmtId="0" fontId="0" fillId="0" borderId="74" xfId="0" applyBorder="1" applyAlignment="1">
      <alignment vertical="center" wrapText="1"/>
    </xf>
    <xf numFmtId="0" fontId="0" fillId="0" borderId="74" xfId="0" applyBorder="1" applyAlignment="1">
      <alignment horizontal="center" vertical="center" wrapText="1"/>
    </xf>
    <xf numFmtId="0" fontId="37" fillId="0" borderId="74" xfId="0" applyFont="1" applyBorder="1" applyAlignment="1">
      <alignment horizontal="center" vertical="center" wrapText="1"/>
    </xf>
    <xf numFmtId="0" fontId="14" fillId="0" borderId="73" xfId="0" applyFont="1" applyBorder="1" applyAlignment="1">
      <alignment horizontal="center" vertical="center" wrapText="1"/>
    </xf>
    <xf numFmtId="0" fontId="0" fillId="0" borderId="74" xfId="0" applyBorder="1" applyAlignment="1">
      <alignment horizontal="left" vertical="center" wrapText="1"/>
    </xf>
    <xf numFmtId="0" fontId="0" fillId="0" borderId="0" xfId="0" applyFont="1"/>
    <xf numFmtId="0" fontId="32" fillId="0" borderId="0" xfId="0" applyFont="1"/>
    <xf numFmtId="0" fontId="32" fillId="0" borderId="0" xfId="0" applyFont="1" applyAlignment="1">
      <alignment vertical="top"/>
    </xf>
    <xf numFmtId="0" fontId="32" fillId="8"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32" fillId="0" borderId="1" xfId="0" applyFont="1" applyBorder="1" applyAlignment="1" applyProtection="1">
      <alignment horizontal="justify" vertical="center" wrapText="1"/>
      <protection locked="0"/>
    </xf>
    <xf numFmtId="14" fontId="32" fillId="0" borderId="1" xfId="0" applyNumberFormat="1" applyFont="1" applyBorder="1" applyAlignment="1" applyProtection="1">
      <alignment horizontal="center" vertical="center" wrapText="1"/>
      <protection locked="0"/>
    </xf>
    <xf numFmtId="0" fontId="32" fillId="4"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32" fillId="0" borderId="1" xfId="0" applyFont="1" applyBorder="1" applyAlignment="1" applyProtection="1">
      <alignment horizontal="justify" vertical="center" wrapText="1"/>
      <protection hidden="1"/>
    </xf>
    <xf numFmtId="0" fontId="32" fillId="6" borderId="1" xfId="0" applyFont="1" applyFill="1" applyBorder="1" applyAlignment="1">
      <alignment horizontal="center" vertical="center" wrapText="1"/>
    </xf>
    <xf numFmtId="0" fontId="32"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32" fillId="0" borderId="1" xfId="0" quotePrefix="1" applyFont="1" applyFill="1" applyBorder="1" applyAlignment="1" applyProtection="1">
      <alignment horizontal="justify" vertical="center" wrapText="1"/>
      <protection locked="0"/>
    </xf>
    <xf numFmtId="0" fontId="32" fillId="0" borderId="1" xfId="0" applyFont="1" applyFill="1" applyBorder="1" applyAlignment="1">
      <alignment vertical="center" wrapText="1"/>
    </xf>
    <xf numFmtId="14" fontId="32" fillId="0" borderId="1" xfId="0" applyNumberFormat="1" applyFont="1" applyFill="1" applyBorder="1" applyAlignment="1">
      <alignment vertical="center" wrapText="1"/>
    </xf>
    <xf numFmtId="14" fontId="32" fillId="0" borderId="1" xfId="0" applyNumberFormat="1" applyFont="1" applyFill="1" applyBorder="1" applyAlignment="1">
      <alignment horizontal="center" vertical="center" wrapText="1"/>
    </xf>
    <xf numFmtId="0" fontId="32" fillId="0" borderId="1" xfId="0" applyFont="1" applyFill="1" applyBorder="1" applyAlignment="1">
      <alignment horizontal="justify" vertical="center" wrapText="1"/>
    </xf>
    <xf numFmtId="0" fontId="32" fillId="0" borderId="1" xfId="0" applyFont="1" applyBorder="1" applyAlignment="1" applyProtection="1">
      <alignment horizontal="center" vertical="center" wrapText="1"/>
      <protection hidden="1"/>
    </xf>
    <xf numFmtId="0" fontId="32" fillId="0" borderId="1" xfId="0" applyFont="1" applyFill="1" applyBorder="1" applyAlignment="1">
      <alignment horizontal="left" vertical="center" wrapText="1"/>
    </xf>
    <xf numFmtId="0" fontId="32" fillId="4" borderId="1" xfId="0" applyFont="1" applyFill="1" applyBorder="1" applyAlignment="1" applyProtection="1">
      <alignment horizontal="center" vertical="center" wrapText="1"/>
      <protection hidden="1"/>
    </xf>
    <xf numFmtId="0" fontId="32"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hidden="1"/>
    </xf>
    <xf numFmtId="0" fontId="32" fillId="6" borderId="1" xfId="0" applyFont="1" applyFill="1" applyBorder="1" applyAlignment="1" applyProtection="1">
      <alignment horizontal="center" vertical="center" wrapText="1"/>
      <protection hidden="1"/>
    </xf>
    <xf numFmtId="0" fontId="0" fillId="0" borderId="0" xfId="0" applyFont="1" applyAlignment="1">
      <alignment vertical="center"/>
    </xf>
    <xf numFmtId="0" fontId="32" fillId="8" borderId="1" xfId="0" applyFont="1" applyFill="1" applyBorder="1" applyAlignment="1" applyProtection="1">
      <alignment horizontal="center" vertical="center" wrapText="1"/>
      <protection hidden="1"/>
    </xf>
    <xf numFmtId="0" fontId="32" fillId="0" borderId="1" xfId="0" applyFont="1" applyFill="1" applyBorder="1" applyAlignment="1" applyProtection="1">
      <alignment horizontal="center" vertical="center" wrapText="1"/>
      <protection locked="0"/>
    </xf>
    <xf numFmtId="0" fontId="32" fillId="0" borderId="1" xfId="0" applyFont="1" applyBorder="1" applyAlignment="1" applyProtection="1">
      <alignment horizontal="center" vertical="center" wrapText="1"/>
      <protection locked="0"/>
    </xf>
    <xf numFmtId="0" fontId="15" fillId="2" borderId="1" xfId="0" applyFont="1" applyFill="1" applyBorder="1" applyAlignment="1" applyProtection="1">
      <alignment horizontal="justify" vertical="center" wrapText="1"/>
    </xf>
    <xf numFmtId="0" fontId="32" fillId="2" borderId="1" xfId="0" applyFont="1" applyFill="1" applyBorder="1" applyAlignment="1" applyProtection="1">
      <alignment horizontal="justify" vertical="center" wrapText="1"/>
      <protection hidden="1"/>
    </xf>
    <xf numFmtId="0" fontId="32" fillId="0" borderId="1" xfId="0" applyFont="1" applyFill="1" applyBorder="1" applyAlignment="1" applyProtection="1">
      <alignment horizontal="justify" vertical="center" wrapText="1"/>
    </xf>
    <xf numFmtId="0" fontId="32" fillId="2" borderId="1" xfId="0" applyFont="1" applyFill="1" applyBorder="1" applyAlignment="1" applyProtection="1">
      <alignment vertical="center" wrapText="1"/>
      <protection locked="0"/>
    </xf>
    <xf numFmtId="0" fontId="32" fillId="2" borderId="1" xfId="0" applyFont="1" applyFill="1" applyBorder="1" applyAlignment="1" applyProtection="1">
      <alignment horizontal="justify" vertical="center" wrapText="1"/>
    </xf>
    <xf numFmtId="0" fontId="32" fillId="2" borderId="1" xfId="0" applyFont="1" applyFill="1" applyBorder="1" applyAlignment="1" applyProtection="1">
      <alignment horizontal="center" vertical="center" wrapText="1"/>
    </xf>
    <xf numFmtId="0" fontId="15" fillId="0" borderId="1" xfId="0" applyFont="1" applyFill="1" applyBorder="1" applyAlignment="1" applyProtection="1">
      <alignment horizontal="justify" vertical="center" wrapText="1"/>
    </xf>
    <xf numFmtId="0" fontId="15" fillId="0" borderId="1" xfId="0" applyFont="1" applyFill="1" applyBorder="1" applyAlignment="1" applyProtection="1">
      <alignment horizontal="center" vertical="center" wrapText="1"/>
      <protection hidden="1"/>
    </xf>
    <xf numFmtId="0" fontId="38" fillId="2" borderId="0" xfId="0" applyFont="1" applyFill="1" applyAlignment="1" applyProtection="1">
      <alignment vertical="center"/>
      <protection hidden="1"/>
    </xf>
    <xf numFmtId="0" fontId="39" fillId="10" borderId="64" xfId="0" applyNumberFormat="1" applyFont="1" applyFill="1" applyBorder="1" applyAlignment="1" applyProtection="1">
      <alignment horizontal="center" vertical="center" wrapText="1"/>
      <protection hidden="1"/>
    </xf>
    <xf numFmtId="0" fontId="39" fillId="11" borderId="64" xfId="0" applyNumberFormat="1" applyFont="1" applyFill="1" applyBorder="1" applyAlignment="1" applyProtection="1">
      <alignment horizontal="center" vertical="center" wrapText="1"/>
      <protection hidden="1"/>
    </xf>
    <xf numFmtId="0" fontId="39" fillId="12" borderId="0" xfId="0" applyNumberFormat="1" applyFont="1" applyFill="1" applyBorder="1" applyAlignment="1" applyProtection="1">
      <alignment horizontal="center" vertical="center" wrapText="1"/>
      <protection hidden="1"/>
    </xf>
    <xf numFmtId="0" fontId="39" fillId="12" borderId="64" xfId="0" applyNumberFormat="1" applyFont="1" applyFill="1" applyBorder="1" applyAlignment="1" applyProtection="1">
      <alignment horizontal="center" vertical="center" wrapText="1"/>
      <protection hidden="1"/>
    </xf>
    <xf numFmtId="0" fontId="39" fillId="12" borderId="64" xfId="0" applyNumberFormat="1" applyFont="1" applyFill="1" applyBorder="1" applyAlignment="1" applyProtection="1">
      <alignment horizontal="center" vertical="center"/>
      <protection hidden="1"/>
    </xf>
    <xf numFmtId="0" fontId="40" fillId="13" borderId="75" xfId="0" applyFont="1" applyFill="1" applyBorder="1" applyAlignment="1">
      <alignment horizontal="center" vertical="center" wrapText="1"/>
    </xf>
    <xf numFmtId="0" fontId="42" fillId="2" borderId="0" xfId="0" applyFont="1" applyFill="1" applyAlignment="1" applyProtection="1">
      <alignment vertical="center"/>
      <protection hidden="1"/>
    </xf>
    <xf numFmtId="0" fontId="43" fillId="2" borderId="5" xfId="0" applyFont="1" applyFill="1" applyBorder="1" applyAlignment="1">
      <alignment vertical="center" wrapText="1"/>
    </xf>
    <xf numFmtId="0" fontId="43" fillId="2" borderId="5" xfId="0" applyFont="1" applyFill="1" applyBorder="1" applyAlignment="1">
      <alignment vertical="top" wrapText="1"/>
    </xf>
    <xf numFmtId="0" fontId="43" fillId="2" borderId="5" xfId="0" applyFont="1" applyFill="1" applyBorder="1" applyAlignment="1">
      <alignment horizontal="center" vertical="center" wrapText="1"/>
    </xf>
    <xf numFmtId="0" fontId="43" fillId="2" borderId="0" xfId="0" applyFont="1" applyFill="1" applyAlignment="1">
      <alignment vertical="center" wrapText="1"/>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4" fillId="0" borderId="0" xfId="0" applyFont="1" applyAlignment="1">
      <alignment vertical="center" wrapText="1"/>
    </xf>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4" fillId="0" borderId="0" xfId="0" applyFont="1" applyBorder="1" applyAlignment="1">
      <alignment vertical="center" wrapText="1"/>
    </xf>
    <xf numFmtId="0" fontId="0" fillId="8" borderId="79" xfId="0" applyFont="1" applyFill="1" applyBorder="1" applyAlignment="1">
      <alignment horizontal="center"/>
    </xf>
    <xf numFmtId="0" fontId="0" fillId="8" borderId="80" xfId="0" applyFont="1" applyFill="1" applyBorder="1" applyAlignment="1">
      <alignment horizontal="center"/>
    </xf>
    <xf numFmtId="0" fontId="0" fillId="6" borderId="0" xfId="0" applyFont="1" applyFill="1" applyBorder="1" applyAlignment="1">
      <alignment horizontal="center"/>
    </xf>
    <xf numFmtId="0" fontId="0" fillId="6" borderId="80" xfId="0" applyFont="1" applyFill="1" applyBorder="1" applyAlignment="1">
      <alignment horizontal="center"/>
    </xf>
    <xf numFmtId="0" fontId="0" fillId="4" borderId="81" xfId="0" applyFont="1" applyFill="1" applyBorder="1" applyAlignment="1">
      <alignment horizontal="center"/>
    </xf>
    <xf numFmtId="0" fontId="0" fillId="4" borderId="79" xfId="0" applyFont="1" applyFill="1" applyBorder="1" applyAlignment="1">
      <alignment horizontal="center"/>
    </xf>
    <xf numFmtId="0" fontId="0" fillId="4" borderId="82" xfId="0" applyFont="1" applyFill="1" applyBorder="1" applyAlignment="1">
      <alignment horizontal="center"/>
    </xf>
    <xf numFmtId="0" fontId="0" fillId="6" borderId="79" xfId="0" applyFont="1" applyFill="1" applyBorder="1" applyAlignment="1">
      <alignment horizontal="center"/>
    </xf>
    <xf numFmtId="0" fontId="0" fillId="4" borderId="0" xfId="0" applyFont="1" applyFill="1" applyBorder="1" applyAlignment="1">
      <alignment horizontal="center"/>
    </xf>
    <xf numFmtId="0" fontId="0" fillId="8" borderId="0" xfId="0" applyFont="1" applyFill="1" applyBorder="1" applyAlignment="1">
      <alignment horizontal="center"/>
    </xf>
    <xf numFmtId="0" fontId="0" fillId="8" borderId="82" xfId="0" applyFont="1" applyFill="1" applyBorder="1" applyAlignment="1">
      <alignment horizontal="center"/>
    </xf>
    <xf numFmtId="0" fontId="0" fillId="6" borderId="82" xfId="0" applyFont="1" applyFill="1" applyBorder="1" applyAlignment="1">
      <alignment horizontal="center"/>
    </xf>
    <xf numFmtId="0" fontId="0" fillId="4" borderId="83" xfId="0" applyFont="1" applyFill="1" applyBorder="1" applyAlignment="1">
      <alignment horizontal="center"/>
    </xf>
    <xf numFmtId="0" fontId="0" fillId="4" borderId="0" xfId="0" applyFont="1" applyFill="1" applyAlignment="1">
      <alignment horizontal="center"/>
    </xf>
    <xf numFmtId="0" fontId="0" fillId="8" borderId="84" xfId="0" applyFont="1" applyFill="1" applyBorder="1" applyAlignment="1">
      <alignment horizontal="center"/>
    </xf>
    <xf numFmtId="0" fontId="0" fillId="8" borderId="85" xfId="0" applyFont="1" applyFill="1" applyBorder="1" applyAlignment="1">
      <alignment horizontal="center"/>
    </xf>
    <xf numFmtId="0" fontId="0" fillId="6" borderId="84" xfId="0" applyFont="1" applyFill="1" applyBorder="1" applyAlignment="1">
      <alignment horizontal="center"/>
    </xf>
    <xf numFmtId="0" fontId="0" fillId="6" borderId="85" xfId="0" applyFont="1" applyFill="1" applyBorder="1" applyAlignment="1">
      <alignment horizontal="center"/>
    </xf>
    <xf numFmtId="0" fontId="0" fillId="4" borderId="86" xfId="0" applyFont="1" applyFill="1" applyBorder="1" applyAlignment="1">
      <alignment horizontal="center"/>
    </xf>
    <xf numFmtId="0" fontId="0" fillId="4" borderId="84" xfId="0" applyFont="1" applyFill="1" applyBorder="1" applyAlignment="1">
      <alignment horizontal="center"/>
    </xf>
    <xf numFmtId="0" fontId="0" fillId="4" borderId="85" xfId="0" applyFont="1" applyFill="1" applyBorder="1" applyAlignment="1">
      <alignment horizontal="center"/>
    </xf>
    <xf numFmtId="0" fontId="31" fillId="9" borderId="79" xfId="0" applyFont="1" applyFill="1" applyBorder="1" applyAlignment="1">
      <alignment horizontal="center"/>
    </xf>
    <xf numFmtId="0" fontId="31" fillId="9" borderId="80" xfId="0" applyFont="1" applyFill="1" applyBorder="1" applyAlignment="1">
      <alignment horizontal="center"/>
    </xf>
    <xf numFmtId="0" fontId="31" fillId="9" borderId="0" xfId="0" applyFont="1" applyFill="1" applyBorder="1" applyAlignment="1">
      <alignment horizontal="center"/>
    </xf>
    <xf numFmtId="0" fontId="31" fillId="9" borderId="82" xfId="0" applyFont="1" applyFill="1" applyBorder="1" applyAlignment="1">
      <alignment horizontal="center"/>
    </xf>
    <xf numFmtId="0" fontId="31" fillId="9" borderId="84" xfId="0" applyFont="1" applyFill="1" applyBorder="1" applyAlignment="1">
      <alignment horizontal="center"/>
    </xf>
    <xf numFmtId="0" fontId="31" fillId="9" borderId="85" xfId="0" applyFont="1" applyFill="1" applyBorder="1" applyAlignment="1">
      <alignment horizontal="center"/>
    </xf>
    <xf numFmtId="0" fontId="0" fillId="6" borderId="0" xfId="0" applyFont="1" applyFill="1" applyAlignment="1">
      <alignment horizontal="center"/>
    </xf>
    <xf numFmtId="0" fontId="0" fillId="4" borderId="80" xfId="0" applyFont="1" applyFill="1" applyBorder="1" applyAlignment="1">
      <alignment horizontal="center"/>
    </xf>
    <xf numFmtId="0" fontId="31" fillId="9" borderId="0" xfId="0" applyFont="1" applyFill="1" applyAlignment="1">
      <alignment horizontal="center"/>
    </xf>
    <xf numFmtId="0" fontId="31" fillId="9" borderId="0" xfId="0" applyFont="1" applyFill="1" applyBorder="1" applyAlignment="1">
      <alignment horizontal="center" vertical="center"/>
    </xf>
    <xf numFmtId="0" fontId="0" fillId="6" borderId="0" xfId="0" applyFont="1" applyFill="1" applyBorder="1" applyAlignment="1">
      <alignment horizontal="center" vertical="center"/>
    </xf>
    <xf numFmtId="0" fontId="4" fillId="16" borderId="1" xfId="0" applyFont="1" applyFill="1" applyBorder="1" applyAlignment="1">
      <alignment horizontal="center" vertical="center"/>
    </xf>
    <xf numFmtId="9" fontId="3"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9" borderId="27" xfId="0" applyFill="1" applyBorder="1" applyAlignment="1">
      <alignment horizontal="center" vertical="center"/>
    </xf>
    <xf numFmtId="0" fontId="0" fillId="9" borderId="1" xfId="0" applyFill="1" applyBorder="1" applyAlignment="1">
      <alignment horizontal="center" vertical="center"/>
    </xf>
    <xf numFmtId="0" fontId="0" fillId="8" borderId="27" xfId="0" applyFill="1" applyBorder="1" applyAlignment="1">
      <alignment horizontal="center" vertical="center"/>
    </xf>
    <xf numFmtId="0" fontId="0" fillId="8" borderId="1" xfId="0" applyFill="1" applyBorder="1" applyAlignment="1">
      <alignment horizontal="center" vertical="center"/>
    </xf>
    <xf numFmtId="0" fontId="0" fillId="6" borderId="27" xfId="0" applyFill="1" applyBorder="1" applyAlignment="1">
      <alignment horizontal="center" vertical="center"/>
    </xf>
    <xf numFmtId="0" fontId="0" fillId="6" borderId="1" xfId="0" applyFill="1"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center"/>
    </xf>
    <xf numFmtId="0" fontId="0" fillId="4" borderId="31"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23" fillId="0" borderId="1" xfId="0" applyFont="1" applyBorder="1" applyAlignment="1">
      <alignment horizontal="center" vertical="center" wrapText="1"/>
    </xf>
    <xf numFmtId="0" fontId="23" fillId="0" borderId="1" xfId="0" applyFont="1" applyBorder="1" applyAlignment="1">
      <alignment horizontal="center" vertical="center"/>
    </xf>
    <xf numFmtId="0" fontId="23" fillId="6"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0" borderId="0" xfId="0" applyFont="1" applyAlignment="1">
      <alignment vertical="center"/>
    </xf>
    <xf numFmtId="0" fontId="23" fillId="0" borderId="0" xfId="0" applyFont="1" applyAlignment="1">
      <alignment horizontal="center" vertical="center"/>
    </xf>
    <xf numFmtId="0" fontId="28" fillId="0" borderId="88" xfId="0" applyFont="1" applyFill="1" applyBorder="1" applyAlignment="1" applyProtection="1">
      <alignment horizontal="left" vertical="center" wrapText="1"/>
    </xf>
    <xf numFmtId="0" fontId="33" fillId="7" borderId="6" xfId="0" applyFont="1" applyFill="1" applyBorder="1" applyAlignment="1" applyProtection="1">
      <alignment horizontal="left" vertical="center" wrapText="1"/>
    </xf>
    <xf numFmtId="14" fontId="33" fillId="7" borderId="6" xfId="0" applyNumberFormat="1" applyFont="1" applyFill="1" applyBorder="1" applyAlignment="1" applyProtection="1">
      <alignment horizontal="center" vertical="center" wrapText="1"/>
    </xf>
    <xf numFmtId="3" fontId="1" fillId="0" borderId="45" xfId="0" applyNumberFormat="1" applyFont="1" applyFill="1" applyBorder="1" applyAlignment="1" applyProtection="1">
      <alignment horizontal="center" vertical="center" wrapText="1"/>
      <protection hidden="1"/>
    </xf>
    <xf numFmtId="3" fontId="1" fillId="0" borderId="10" xfId="0" applyNumberFormat="1" applyFont="1" applyFill="1" applyBorder="1" applyAlignment="1" applyProtection="1">
      <alignment horizontal="center" vertical="center" wrapText="1"/>
      <protection hidden="1"/>
    </xf>
    <xf numFmtId="3" fontId="1" fillId="0" borderId="12" xfId="0" applyNumberFormat="1" applyFont="1" applyFill="1" applyBorder="1" applyAlignment="1" applyProtection="1">
      <alignment horizontal="center" vertical="center" wrapText="1"/>
      <protection hidden="1"/>
    </xf>
    <xf numFmtId="14" fontId="14" fillId="0" borderId="89" xfId="0" applyNumberFormat="1" applyFont="1" applyFill="1" applyBorder="1" applyAlignment="1" applyProtection="1">
      <alignment horizontal="center" vertical="center" wrapText="1"/>
      <protection hidden="1"/>
    </xf>
    <xf numFmtId="14" fontId="14" fillId="0" borderId="90" xfId="0" applyNumberFormat="1" applyFont="1" applyFill="1" applyBorder="1" applyAlignment="1" applyProtection="1">
      <alignment horizontal="center" vertical="center" wrapText="1"/>
      <protection hidden="1"/>
    </xf>
    <xf numFmtId="0" fontId="8" fillId="0" borderId="9" xfId="0" applyFont="1" applyFill="1" applyBorder="1" applyAlignment="1" applyProtection="1">
      <alignment horizontal="center" vertical="center" wrapText="1"/>
      <protection hidden="1"/>
    </xf>
    <xf numFmtId="0" fontId="14" fillId="0" borderId="91" xfId="0" applyFont="1" applyFill="1" applyBorder="1" applyAlignment="1" applyProtection="1">
      <alignment horizontal="justify" vertical="center" wrapText="1"/>
      <protection hidden="1"/>
    </xf>
    <xf numFmtId="0" fontId="8" fillId="0" borderId="46" xfId="0" applyFont="1" applyFill="1" applyBorder="1" applyAlignment="1" applyProtection="1">
      <alignment horizontal="center" vertical="center" wrapText="1"/>
      <protection hidden="1"/>
    </xf>
    <xf numFmtId="0" fontId="8" fillId="0" borderId="12" xfId="0" applyFont="1" applyFill="1" applyBorder="1" applyAlignment="1" applyProtection="1">
      <alignment horizontal="center" vertical="center" wrapText="1"/>
      <protection hidden="1"/>
    </xf>
    <xf numFmtId="14" fontId="14" fillId="0" borderId="14" xfId="0" applyNumberFormat="1" applyFont="1" applyFill="1" applyBorder="1" applyAlignment="1" applyProtection="1">
      <alignment horizontal="center" vertical="center" wrapText="1"/>
      <protection hidden="1"/>
    </xf>
    <xf numFmtId="0" fontId="0" fillId="0" borderId="1" xfId="0" applyFont="1" applyBorder="1" applyAlignment="1" applyProtection="1">
      <alignment horizontal="left" vertical="center" wrapText="1"/>
      <protection hidden="1"/>
    </xf>
    <xf numFmtId="0" fontId="7" fillId="0" borderId="0" xfId="0" applyFont="1" applyFill="1" applyAlignment="1" applyProtection="1">
      <alignment horizontal="center" vertical="center" wrapText="1"/>
      <protection hidden="1"/>
    </xf>
    <xf numFmtId="14" fontId="0" fillId="0" borderId="11" xfId="0" applyNumberFormat="1" applyFont="1" applyFill="1" applyBorder="1" applyAlignment="1" applyProtection="1">
      <alignment horizontal="center" vertical="center" wrapText="1"/>
      <protection hidden="1"/>
    </xf>
    <xf numFmtId="0" fontId="0" fillId="0" borderId="9" xfId="0" applyBorder="1" applyAlignment="1">
      <alignment horizontal="center" vertical="center"/>
    </xf>
    <xf numFmtId="0" fontId="0" fillId="0" borderId="91" xfId="0" applyBorder="1" applyAlignment="1">
      <alignment horizontal="justify" vertical="center" wrapText="1"/>
    </xf>
    <xf numFmtId="14" fontId="0" fillId="0" borderId="89" xfId="0" applyNumberFormat="1" applyFill="1" applyBorder="1" applyAlignment="1">
      <alignment horizontal="center" vertical="center"/>
    </xf>
    <xf numFmtId="0" fontId="0" fillId="0" borderId="46" xfId="0" applyBorder="1" applyAlignment="1">
      <alignment horizontal="center" vertical="center"/>
    </xf>
    <xf numFmtId="0" fontId="0" fillId="0" borderId="12" xfId="0" applyBorder="1" applyAlignment="1">
      <alignment horizontal="center" vertical="center"/>
    </xf>
    <xf numFmtId="0" fontId="0" fillId="0" borderId="13" xfId="0" applyFill="1" applyBorder="1" applyAlignment="1">
      <alignment horizontal="justify" vertical="center" wrapText="1"/>
    </xf>
    <xf numFmtId="0" fontId="0" fillId="0" borderId="13" xfId="0" applyBorder="1" applyAlignment="1">
      <alignment horizontal="justify" vertical="center" wrapText="1"/>
    </xf>
    <xf numFmtId="14" fontId="0" fillId="0" borderId="14" xfId="0" applyNumberFormat="1" applyFill="1" applyBorder="1" applyAlignment="1">
      <alignment horizontal="center" vertical="center"/>
    </xf>
    <xf numFmtId="0" fontId="1" fillId="0" borderId="9" xfId="0" applyFont="1" applyFill="1" applyBorder="1" applyAlignment="1">
      <alignment horizontal="center" vertical="center"/>
    </xf>
    <xf numFmtId="0" fontId="8" fillId="0" borderId="91" xfId="0" applyFont="1" applyFill="1" applyBorder="1" applyAlignment="1">
      <alignment horizontal="center" vertical="center"/>
    </xf>
    <xf numFmtId="0" fontId="1" fillId="0" borderId="91" xfId="0" applyFont="1" applyFill="1" applyBorder="1" applyAlignment="1">
      <alignment horizontal="center" vertical="center"/>
    </xf>
    <xf numFmtId="0" fontId="1" fillId="0" borderId="91"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4" xfId="0" applyFont="1" applyFill="1" applyBorder="1" applyAlignment="1">
      <alignment horizontal="left" vertical="center" wrapText="1"/>
    </xf>
    <xf numFmtId="0" fontId="1" fillId="0" borderId="91" xfId="0" applyFont="1" applyFill="1" applyBorder="1" applyAlignment="1" applyProtection="1">
      <alignment horizontal="center" vertical="center" wrapText="1"/>
      <protection hidden="1"/>
    </xf>
    <xf numFmtId="0" fontId="1" fillId="0" borderId="89" xfId="0" applyFont="1" applyFill="1" applyBorder="1" applyAlignment="1" applyProtection="1">
      <alignment horizontal="justify" vertical="top" wrapText="1"/>
      <protection hidden="1"/>
    </xf>
    <xf numFmtId="0" fontId="8" fillId="4" borderId="93" xfId="0" applyFont="1" applyFill="1" applyBorder="1" applyAlignment="1">
      <alignment horizontal="center" vertical="center"/>
    </xf>
    <xf numFmtId="0" fontId="8" fillId="4" borderId="94" xfId="0" applyFont="1" applyFill="1" applyBorder="1" applyAlignment="1">
      <alignment horizontal="center" vertical="center"/>
    </xf>
    <xf numFmtId="9" fontId="8" fillId="4" borderId="94" xfId="1" applyFont="1" applyFill="1" applyBorder="1" applyAlignment="1">
      <alignment horizontal="center" vertical="center"/>
    </xf>
    <xf numFmtId="9" fontId="8" fillId="4" borderId="95" xfId="1" applyFont="1" applyFill="1" applyBorder="1" applyAlignment="1">
      <alignment horizontal="center" vertical="center"/>
    </xf>
    <xf numFmtId="0" fontId="8" fillId="4" borderId="96" xfId="0" applyFont="1" applyFill="1" applyBorder="1" applyAlignment="1">
      <alignment horizontal="justify" vertical="top" wrapText="1"/>
    </xf>
    <xf numFmtId="0" fontId="0" fillId="0" borderId="0" xfId="0" applyAlignment="1">
      <alignment vertical="top" wrapText="1"/>
    </xf>
    <xf numFmtId="0" fontId="14" fillId="0" borderId="65" xfId="0" applyFont="1" applyBorder="1" applyAlignment="1">
      <alignment horizontal="justify" vertical="center" wrapText="1"/>
    </xf>
    <xf numFmtId="0" fontId="11" fillId="0" borderId="0" xfId="0" applyFont="1" applyFill="1" applyAlignment="1" applyProtection="1">
      <alignment horizontal="left"/>
      <protection hidden="1"/>
    </xf>
    <xf numFmtId="0" fontId="6" fillId="2" borderId="11"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32" fillId="0" borderId="1" xfId="0" applyFont="1" applyBorder="1" applyAlignment="1">
      <alignment horizontal="left" vertical="center" wrapText="1"/>
    </xf>
    <xf numFmtId="0" fontId="40" fillId="13" borderId="64" xfId="0" applyFont="1" applyFill="1" applyBorder="1" applyAlignment="1">
      <alignment horizontal="center" vertical="center" wrapText="1"/>
    </xf>
    <xf numFmtId="0" fontId="32" fillId="0" borderId="1" xfId="0" applyFont="1" applyBorder="1" applyAlignment="1">
      <alignment horizontal="justify" vertical="center" wrapText="1"/>
    </xf>
    <xf numFmtId="0" fontId="32" fillId="0" borderId="1" xfId="0" applyFont="1" applyBorder="1" applyAlignment="1">
      <alignment horizontal="center" vertical="center" wrapText="1"/>
    </xf>
    <xf numFmtId="0" fontId="32" fillId="0" borderId="1" xfId="0" applyFont="1" applyBorder="1" applyAlignment="1">
      <alignment vertical="center" wrapText="1"/>
    </xf>
    <xf numFmtId="0" fontId="1" fillId="0" borderId="63" xfId="0" applyFont="1" applyFill="1" applyBorder="1" applyAlignment="1" applyProtection="1">
      <alignment horizontal="justify" vertical="top" wrapText="1"/>
      <protection hidden="1"/>
    </xf>
    <xf numFmtId="0" fontId="46" fillId="0" borderId="17" xfId="0" applyFont="1" applyFill="1" applyBorder="1" applyAlignment="1">
      <alignment horizontal="center" vertical="center"/>
    </xf>
    <xf numFmtId="9" fontId="32" fillId="0" borderId="1" xfId="0" applyNumberFormat="1" applyFont="1" applyFill="1" applyBorder="1" applyAlignment="1">
      <alignment horizontal="center" vertical="center"/>
    </xf>
    <xf numFmtId="0" fontId="32" fillId="0" borderId="11" xfId="0" applyFont="1" applyFill="1" applyBorder="1" applyAlignment="1">
      <alignment horizontal="left" vertical="center" wrapText="1"/>
    </xf>
    <xf numFmtId="0" fontId="32" fillId="0" borderId="1" xfId="0" applyFont="1" applyFill="1" applyBorder="1" applyAlignment="1">
      <alignment horizontal="center" vertical="center"/>
    </xf>
    <xf numFmtId="0" fontId="15" fillId="0" borderId="63" xfId="0" applyFont="1" applyFill="1" applyBorder="1" applyAlignment="1">
      <alignment horizontal="justify" vertical="top" wrapText="1"/>
    </xf>
    <xf numFmtId="0" fontId="15" fillId="0" borderId="14" xfId="0" applyFont="1" applyFill="1" applyBorder="1" applyAlignment="1">
      <alignment horizontal="justify" vertical="top" wrapText="1"/>
    </xf>
    <xf numFmtId="0" fontId="32" fillId="0" borderId="11" xfId="0" applyFont="1" applyFill="1" applyBorder="1" applyAlignment="1">
      <alignment horizontal="justify" vertical="top" wrapText="1"/>
    </xf>
    <xf numFmtId="0" fontId="32" fillId="0" borderId="13" xfId="0" applyFont="1" applyFill="1" applyBorder="1" applyAlignment="1">
      <alignment horizontal="center" vertical="center" wrapText="1"/>
    </xf>
    <xf numFmtId="0" fontId="32" fillId="0" borderId="14" xfId="0" applyFont="1" applyFill="1" applyBorder="1" applyAlignment="1">
      <alignment horizontal="justify" vertical="top" wrapText="1"/>
    </xf>
    <xf numFmtId="0" fontId="47" fillId="0" borderId="11" xfId="0" applyFont="1" applyFill="1" applyBorder="1" applyAlignment="1">
      <alignment horizontal="left" vertical="center" wrapText="1"/>
    </xf>
    <xf numFmtId="0" fontId="44" fillId="0" borderId="11" xfId="0" applyFont="1" applyFill="1" applyBorder="1" applyAlignment="1">
      <alignment horizontal="justify" vertical="top" wrapText="1"/>
    </xf>
    <xf numFmtId="0" fontId="24" fillId="0" borderId="52" xfId="3" applyFont="1" applyFill="1" applyBorder="1" applyAlignment="1">
      <alignment horizontal="left" vertical="center" wrapText="1"/>
    </xf>
    <xf numFmtId="0" fontId="32" fillId="0" borderId="27" xfId="0" applyFont="1" applyFill="1" applyBorder="1" applyAlignment="1">
      <alignment vertical="center" wrapText="1"/>
    </xf>
    <xf numFmtId="0" fontId="32" fillId="2" borderId="11" xfId="0" applyFont="1" applyFill="1" applyBorder="1" applyAlignment="1">
      <alignment horizontal="left" vertical="center" wrapText="1"/>
    </xf>
    <xf numFmtId="0" fontId="47" fillId="2" borderId="11" xfId="0" applyFont="1" applyFill="1" applyBorder="1" applyAlignment="1">
      <alignment horizontal="left" vertical="center" wrapText="1"/>
    </xf>
    <xf numFmtId="0" fontId="6" fillId="2" borderId="11" xfId="0" applyFont="1" applyFill="1" applyBorder="1" applyAlignment="1">
      <alignment horizontal="left" vertical="top" wrapText="1"/>
    </xf>
    <xf numFmtId="0" fontId="6" fillId="0" borderId="11" xfId="0" applyFont="1" applyFill="1" applyBorder="1" applyAlignment="1">
      <alignment horizontal="left" vertical="top" wrapText="1"/>
    </xf>
    <xf numFmtId="16" fontId="0" fillId="0" borderId="74" xfId="0" applyNumberFormat="1" applyBorder="1" applyAlignment="1">
      <alignment horizontal="center" vertical="center" wrapText="1"/>
    </xf>
    <xf numFmtId="0" fontId="1" fillId="2" borderId="18" xfId="0" applyFont="1" applyFill="1" applyBorder="1" applyAlignment="1">
      <alignment horizontal="justify" vertical="top" wrapText="1"/>
    </xf>
    <xf numFmtId="0" fontId="6" fillId="2" borderId="18" xfId="0" applyFont="1" applyFill="1" applyBorder="1" applyAlignment="1">
      <alignment horizontal="justify" vertical="top" wrapText="1"/>
    </xf>
    <xf numFmtId="0" fontId="1" fillId="2" borderId="11" xfId="0" applyFont="1" applyFill="1" applyBorder="1" applyAlignment="1">
      <alignment horizontal="justify" vertical="top" wrapText="1"/>
    </xf>
    <xf numFmtId="0" fontId="1" fillId="0" borderId="1" xfId="0" applyFont="1" applyFill="1" applyBorder="1" applyAlignment="1">
      <alignment vertical="center" wrapText="1"/>
    </xf>
    <xf numFmtId="0" fontId="1" fillId="0" borderId="1" xfId="0" applyFont="1" applyBorder="1" applyAlignment="1" applyProtection="1">
      <alignment horizontal="justify" vertical="center" wrapText="1"/>
      <protection locked="0"/>
    </xf>
    <xf numFmtId="0" fontId="1" fillId="0" borderId="0" xfId="0" applyFont="1"/>
    <xf numFmtId="0" fontId="6" fillId="0" borderId="11" xfId="0" applyFont="1" applyFill="1" applyBorder="1" applyAlignment="1">
      <alignment horizontal="left" vertical="center" wrapText="1"/>
    </xf>
    <xf numFmtId="0" fontId="1" fillId="0" borderId="63" xfId="0" applyFont="1" applyFill="1" applyBorder="1" applyAlignment="1">
      <alignment horizontal="left" vertical="center" wrapText="1"/>
    </xf>
    <xf numFmtId="0" fontId="21" fillId="0" borderId="0" xfId="0" applyFont="1" applyAlignment="1">
      <alignment horizontal="left"/>
    </xf>
    <xf numFmtId="0" fontId="17" fillId="0" borderId="0" xfId="0" applyFont="1" applyAlignment="1">
      <alignment horizontal="center" vertical="center" wrapText="1"/>
    </xf>
    <xf numFmtId="0" fontId="20" fillId="2" borderId="1" xfId="0" applyFont="1" applyFill="1" applyBorder="1" applyAlignment="1" applyProtection="1">
      <alignment horizontal="center" vertical="center" wrapText="1"/>
      <protection locked="0"/>
    </xf>
    <xf numFmtId="0" fontId="2" fillId="3" borderId="3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7" xfId="0" applyFont="1" applyFill="1" applyBorder="1" applyAlignment="1">
      <alignment horizontal="center" vertical="center"/>
    </xf>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8" fillId="5" borderId="36" xfId="0" applyFont="1" applyFill="1" applyBorder="1" applyAlignment="1">
      <alignment horizontal="left" vertical="center" wrapText="1"/>
    </xf>
    <xf numFmtId="0" fontId="8" fillId="5" borderId="37" xfId="0" applyFont="1" applyFill="1" applyBorder="1" applyAlignment="1">
      <alignment horizontal="left" vertical="center" wrapText="1"/>
    </xf>
    <xf numFmtId="0" fontId="8" fillId="3" borderId="3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4" borderId="3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8" fillId="3" borderId="35" xfId="0" applyFont="1" applyFill="1" applyBorder="1" applyAlignment="1">
      <alignment horizontal="center" vertical="center"/>
    </xf>
    <xf numFmtId="0" fontId="8" fillId="3" borderId="37" xfId="0" applyFont="1" applyFill="1" applyBorder="1" applyAlignment="1">
      <alignment horizontal="center" vertical="center"/>
    </xf>
    <xf numFmtId="0" fontId="33" fillId="7" borderId="6" xfId="0" applyFont="1" applyFill="1" applyBorder="1" applyAlignment="1" applyProtection="1">
      <alignment horizontal="left" vertical="center" wrapText="1"/>
    </xf>
    <xf numFmtId="14" fontId="33" fillId="7" borderId="6" xfId="0" applyNumberFormat="1" applyFont="1" applyFill="1" applyBorder="1" applyAlignment="1" applyProtection="1">
      <alignment horizontal="center" vertical="center" wrapText="1"/>
    </xf>
    <xf numFmtId="0" fontId="25" fillId="0" borderId="0" xfId="3" applyFont="1" applyFill="1" applyBorder="1" applyAlignment="1" applyProtection="1">
      <alignment horizontal="center" vertical="center" wrapText="1"/>
    </xf>
    <xf numFmtId="0" fontId="27" fillId="0" borderId="29" xfId="3" applyFont="1" applyFill="1" applyBorder="1" applyAlignment="1" applyProtection="1">
      <alignment horizontal="center" vertical="center" wrapText="1"/>
    </xf>
    <xf numFmtId="0" fontId="27" fillId="0" borderId="56" xfId="3" applyFont="1" applyFill="1" applyBorder="1" applyAlignment="1" applyProtection="1">
      <alignment horizontal="center" vertical="center" wrapText="1"/>
    </xf>
    <xf numFmtId="0" fontId="27" fillId="0" borderId="54" xfId="3" applyFont="1" applyFill="1" applyBorder="1" applyAlignment="1" applyProtection="1">
      <alignment horizontal="center" vertical="center" wrapText="1"/>
    </xf>
    <xf numFmtId="0" fontId="29" fillId="0" borderId="7" xfId="3" applyFont="1" applyFill="1" applyBorder="1" applyAlignment="1">
      <alignment horizontal="center" vertical="center" wrapText="1"/>
    </xf>
    <xf numFmtId="0" fontId="29" fillId="0" borderId="4" xfId="3" applyFont="1" applyFill="1" applyBorder="1" applyAlignment="1">
      <alignment horizontal="center" vertical="center"/>
    </xf>
    <xf numFmtId="0" fontId="27" fillId="0" borderId="35" xfId="3" applyFont="1" applyFill="1" applyBorder="1" applyAlignment="1" applyProtection="1">
      <alignment horizontal="center" vertical="center" wrapText="1"/>
    </xf>
    <xf numFmtId="0" fontId="27" fillId="0" borderId="37" xfId="3" applyFont="1" applyFill="1" applyBorder="1" applyAlignment="1" applyProtection="1">
      <alignment horizontal="center" vertical="center" wrapText="1"/>
    </xf>
    <xf numFmtId="0" fontId="27" fillId="0" borderId="57" xfId="3" applyFont="1" applyFill="1" applyBorder="1" applyAlignment="1" applyProtection="1">
      <alignment horizontal="center" vertical="center" wrapText="1"/>
    </xf>
    <xf numFmtId="0" fontId="27" fillId="0" borderId="59"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7" fillId="0" borderId="29" xfId="3" applyFont="1" applyFill="1" applyBorder="1" applyAlignment="1" applyProtection="1">
      <alignment horizontal="left" vertical="center" wrapText="1"/>
    </xf>
    <xf numFmtId="0" fontId="8" fillId="5" borderId="36" xfId="0" applyFont="1" applyFill="1" applyBorder="1" applyAlignment="1">
      <alignment horizontal="left" vertical="center"/>
    </xf>
    <xf numFmtId="0" fontId="8" fillId="5" borderId="37" xfId="0" applyFont="1" applyFill="1" applyBorder="1" applyAlignment="1">
      <alignment horizontal="left" vertical="center"/>
    </xf>
    <xf numFmtId="0" fontId="8" fillId="3" borderId="8" xfId="0" applyFont="1" applyFill="1" applyBorder="1" applyAlignment="1">
      <alignment horizontal="center" vertical="center"/>
    </xf>
    <xf numFmtId="0" fontId="8" fillId="4" borderId="61" xfId="0" applyFont="1" applyFill="1" applyBorder="1" applyAlignment="1">
      <alignment horizontal="center" vertical="center" wrapText="1"/>
    </xf>
    <xf numFmtId="0" fontId="8" fillId="4" borderId="42" xfId="0" applyFont="1" applyFill="1" applyBorder="1" applyAlignment="1">
      <alignment horizontal="center" vertical="center" wrapText="1"/>
    </xf>
    <xf numFmtId="0" fontId="8" fillId="4" borderId="43" xfId="0" applyFont="1" applyFill="1" applyBorder="1" applyAlignment="1">
      <alignment horizontal="center" vertical="center" wrapText="1"/>
    </xf>
    <xf numFmtId="0" fontId="8" fillId="4" borderId="44"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8" fillId="4" borderId="34"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4" borderId="53" xfId="0" applyFont="1" applyFill="1" applyBorder="1" applyAlignment="1" applyProtection="1">
      <alignment horizontal="center" vertical="center" wrapText="1"/>
      <protection hidden="1"/>
    </xf>
    <xf numFmtId="0" fontId="8" fillId="4" borderId="42" xfId="0" applyFont="1" applyFill="1" applyBorder="1" applyAlignment="1" applyProtection="1">
      <alignment horizontal="center" vertical="center" wrapText="1"/>
      <protection hidden="1"/>
    </xf>
    <xf numFmtId="0" fontId="8" fillId="4" borderId="43" xfId="0" applyFont="1" applyFill="1" applyBorder="1" applyAlignment="1" applyProtection="1">
      <alignment horizontal="center" vertical="center" wrapText="1"/>
      <protection hidden="1"/>
    </xf>
    <xf numFmtId="0" fontId="8" fillId="4" borderId="44" xfId="0"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hidden="1"/>
    </xf>
    <xf numFmtId="0" fontId="8" fillId="4" borderId="61" xfId="0" applyFont="1" applyFill="1" applyBorder="1" applyAlignment="1" applyProtection="1">
      <alignment horizontal="center" vertical="center" wrapText="1"/>
      <protection hidden="1"/>
    </xf>
    <xf numFmtId="0" fontId="8" fillId="4" borderId="92" xfId="0" applyFont="1" applyFill="1" applyBorder="1" applyAlignment="1" applyProtection="1">
      <alignment horizontal="center" vertical="center" wrapText="1"/>
      <protection hidden="1"/>
    </xf>
    <xf numFmtId="0" fontId="2" fillId="3" borderId="21" xfId="0" applyFont="1" applyFill="1" applyBorder="1" applyAlignment="1" applyProtection="1">
      <alignment horizontal="center" vertical="center"/>
      <protection hidden="1"/>
    </xf>
    <xf numFmtId="0" fontId="2" fillId="3" borderId="22" xfId="0" applyFont="1" applyFill="1" applyBorder="1" applyAlignment="1" applyProtection="1">
      <alignment horizontal="center" vertical="center"/>
      <protection hidden="1"/>
    </xf>
    <xf numFmtId="0" fontId="2" fillId="3" borderId="23" xfId="0" applyFont="1" applyFill="1" applyBorder="1" applyAlignment="1" applyProtection="1">
      <alignment horizontal="center" vertical="center"/>
      <protection hidden="1"/>
    </xf>
    <xf numFmtId="0" fontId="8" fillId="5" borderId="36" xfId="0" applyFont="1" applyFill="1" applyBorder="1" applyAlignment="1" applyProtection="1">
      <alignment horizontal="left" vertical="center" wrapText="1"/>
      <protection hidden="1"/>
    </xf>
    <xf numFmtId="0" fontId="8" fillId="5" borderId="37" xfId="0" applyFont="1" applyFill="1" applyBorder="1" applyAlignment="1" applyProtection="1">
      <alignment horizontal="left" vertical="center" wrapText="1"/>
      <protection hidden="1"/>
    </xf>
    <xf numFmtId="0" fontId="8" fillId="3" borderId="34" xfId="0" applyFont="1" applyFill="1" applyBorder="1" applyAlignment="1" applyProtection="1">
      <alignment horizontal="center" vertical="center" wrapText="1"/>
      <protection hidden="1"/>
    </xf>
    <xf numFmtId="0" fontId="8" fillId="3" borderId="2" xfId="0" applyFont="1" applyFill="1" applyBorder="1" applyAlignment="1" applyProtection="1">
      <alignment horizontal="center" vertical="center" wrapText="1"/>
      <protection hidden="1"/>
    </xf>
    <xf numFmtId="0" fontId="8" fillId="3" borderId="35" xfId="0" applyFont="1" applyFill="1" applyBorder="1" applyAlignment="1" applyProtection="1">
      <alignment horizontal="center" vertical="center"/>
      <protection hidden="1"/>
    </xf>
    <xf numFmtId="0" fontId="8" fillId="3" borderId="37" xfId="0" applyFont="1" applyFill="1" applyBorder="1" applyAlignment="1" applyProtection="1">
      <alignment horizontal="center" vertical="center"/>
      <protection hidden="1"/>
    </xf>
    <xf numFmtId="0" fontId="2" fillId="3" borderId="35" xfId="0" applyFont="1" applyFill="1" applyBorder="1" applyAlignment="1" applyProtection="1">
      <alignment horizontal="center" vertical="center"/>
      <protection hidden="1"/>
    </xf>
    <xf numFmtId="0" fontId="2" fillId="3" borderId="36" xfId="0" applyFont="1" applyFill="1" applyBorder="1" applyAlignment="1" applyProtection="1">
      <alignment horizontal="center" vertical="center"/>
      <protection hidden="1"/>
    </xf>
    <xf numFmtId="0" fontId="2" fillId="3" borderId="37" xfId="0" applyFont="1" applyFill="1" applyBorder="1" applyAlignment="1" applyProtection="1">
      <alignment horizontal="center" vertical="center"/>
      <protection hidden="1"/>
    </xf>
    <xf numFmtId="0" fontId="8" fillId="3" borderId="3" xfId="0" applyFont="1" applyFill="1" applyBorder="1" applyAlignment="1" applyProtection="1">
      <alignment horizontal="center" vertical="center" wrapText="1"/>
      <protection hidden="1"/>
    </xf>
    <xf numFmtId="0" fontId="8" fillId="3" borderId="8" xfId="0" applyFont="1" applyFill="1" applyBorder="1" applyAlignment="1" applyProtection="1">
      <alignment horizontal="center" vertical="center"/>
      <protection hidden="1"/>
    </xf>
    <xf numFmtId="0" fontId="8" fillId="5" borderId="36" xfId="0" applyFont="1" applyFill="1" applyBorder="1" applyAlignment="1" applyProtection="1">
      <alignment horizontal="left" vertical="center"/>
      <protection hidden="1"/>
    </xf>
    <xf numFmtId="0" fontId="8" fillId="5" borderId="37" xfId="0" applyFont="1" applyFill="1" applyBorder="1" applyAlignment="1" applyProtection="1">
      <alignment horizontal="left" vertical="center"/>
      <protection hidden="1"/>
    </xf>
    <xf numFmtId="0" fontId="0" fillId="0" borderId="87" xfId="0" applyFill="1" applyBorder="1" applyAlignment="1" applyProtection="1">
      <alignment horizontal="center" vertical="center" wrapText="1"/>
      <protection hidden="1"/>
    </xf>
    <xf numFmtId="0" fontId="0" fillId="0" borderId="76" xfId="0" applyFill="1" applyBorder="1" applyAlignment="1" applyProtection="1">
      <alignment horizontal="center" vertical="center" wrapText="1"/>
      <protection hidden="1"/>
    </xf>
    <xf numFmtId="0" fontId="0" fillId="0" borderId="39" xfId="0" applyFill="1" applyBorder="1" applyAlignment="1" applyProtection="1">
      <alignment horizontal="center" vertical="center" wrapText="1"/>
      <protection hidden="1"/>
    </xf>
    <xf numFmtId="0" fontId="8" fillId="3" borderId="53" xfId="0" applyFont="1" applyFill="1" applyBorder="1" applyAlignment="1" applyProtection="1">
      <alignment horizontal="center" vertical="center" wrapText="1"/>
      <protection hidden="1"/>
    </xf>
    <xf numFmtId="0" fontId="29" fillId="2" borderId="1" xfId="0" applyFont="1" applyFill="1" applyBorder="1" applyAlignment="1">
      <alignment horizontal="center" vertical="center" wrapText="1"/>
    </xf>
    <xf numFmtId="0" fontId="41" fillId="13" borderId="31" xfId="0" applyNumberFormat="1" applyFont="1" applyFill="1" applyBorder="1" applyAlignment="1">
      <alignment horizontal="center" vertical="center"/>
    </xf>
    <xf numFmtId="0" fontId="41" fillId="13" borderId="5" xfId="0" applyNumberFormat="1" applyFont="1" applyFill="1" applyBorder="1" applyAlignment="1">
      <alignment horizontal="center" vertical="center"/>
    </xf>
    <xf numFmtId="0" fontId="41" fillId="13" borderId="77" xfId="0" applyNumberFormat="1" applyFont="1" applyFill="1" applyBorder="1" applyAlignment="1">
      <alignment horizontal="center" vertical="center"/>
    </xf>
    <xf numFmtId="0" fontId="39" fillId="14" borderId="32" xfId="0" applyFont="1" applyFill="1" applyBorder="1" applyAlignment="1">
      <alignment horizontal="center" vertical="center" wrapText="1"/>
    </xf>
    <xf numFmtId="0" fontId="39" fillId="14" borderId="62" xfId="0" applyFont="1" applyFill="1" applyBorder="1" applyAlignment="1">
      <alignment horizontal="center" vertical="center" wrapText="1"/>
    </xf>
    <xf numFmtId="0" fontId="39" fillId="14" borderId="75" xfId="0" applyFont="1" applyFill="1" applyBorder="1" applyAlignment="1">
      <alignment horizontal="center" vertical="center" wrapText="1"/>
    </xf>
    <xf numFmtId="0" fontId="39" fillId="14" borderId="31" xfId="0" applyFont="1" applyFill="1" applyBorder="1" applyAlignment="1">
      <alignment horizontal="center" vertical="center" wrapText="1"/>
    </xf>
    <xf numFmtId="0" fontId="39" fillId="14" borderId="5" xfId="0" applyFont="1" applyFill="1" applyBorder="1" applyAlignment="1">
      <alignment horizontal="center" vertical="center" wrapText="1"/>
    </xf>
    <xf numFmtId="0" fontId="39" fillId="14" borderId="77" xfId="0" applyFont="1" applyFill="1" applyBorder="1" applyAlignment="1">
      <alignment horizontal="center" vertical="center" wrapText="1"/>
    </xf>
    <xf numFmtId="0" fontId="39" fillId="10" borderId="1" xfId="0" applyFont="1" applyFill="1" applyBorder="1" applyAlignment="1">
      <alignment horizontal="center" vertical="center" wrapText="1"/>
    </xf>
    <xf numFmtId="0" fontId="40" fillId="13" borderId="1" xfId="0" applyFont="1" applyFill="1" applyBorder="1" applyAlignment="1">
      <alignment horizontal="center" vertical="center" wrapText="1"/>
    </xf>
    <xf numFmtId="0" fontId="40" fillId="13" borderId="64" xfId="0" applyFont="1" applyFill="1" applyBorder="1" applyAlignment="1">
      <alignment horizontal="center" vertical="center" wrapText="1"/>
    </xf>
    <xf numFmtId="0" fontId="40" fillId="13" borderId="62" xfId="0" applyFont="1" applyFill="1" applyBorder="1" applyAlignment="1">
      <alignment horizontal="center" vertical="center" wrapText="1"/>
    </xf>
    <xf numFmtId="0" fontId="40" fillId="13" borderId="64" xfId="0" applyNumberFormat="1" applyFont="1" applyFill="1" applyBorder="1" applyAlignment="1">
      <alignment horizontal="center" vertical="center"/>
    </xf>
    <xf numFmtId="0" fontId="40" fillId="13" borderId="76" xfId="0" applyNumberFormat="1" applyFont="1" applyFill="1" applyBorder="1" applyAlignment="1">
      <alignment horizontal="center" vertical="center"/>
    </xf>
    <xf numFmtId="0" fontId="40" fillId="13" borderId="1" xfId="0" applyFont="1" applyFill="1" applyBorder="1" applyAlignment="1">
      <alignment horizontal="center" vertical="center"/>
    </xf>
    <xf numFmtId="0" fontId="40" fillId="13" borderId="64" xfId="0" applyFont="1" applyFill="1" applyBorder="1" applyAlignment="1">
      <alignment horizontal="center" vertical="center"/>
    </xf>
    <xf numFmtId="0" fontId="48" fillId="2" borderId="1" xfId="0" applyFont="1" applyFill="1" applyBorder="1" applyAlignment="1" applyProtection="1">
      <alignment horizontal="center" vertical="center"/>
      <protection hidden="1"/>
    </xf>
    <xf numFmtId="0" fontId="32" fillId="0" borderId="64" xfId="0" applyFont="1" applyFill="1" applyBorder="1" applyAlignment="1" applyProtection="1">
      <alignment horizontal="center" vertical="center" wrapText="1"/>
      <protection locked="0"/>
    </xf>
    <xf numFmtId="0" fontId="32" fillId="0" borderId="17"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64" xfId="0" applyFont="1" applyBorder="1" applyAlignment="1">
      <alignment horizontal="center" vertical="center" wrapText="1"/>
    </xf>
    <xf numFmtId="0" fontId="32" fillId="0" borderId="76" xfId="0" applyFont="1" applyBorder="1" applyAlignment="1">
      <alignment horizontal="center" vertical="center" wrapText="1"/>
    </xf>
    <xf numFmtId="0" fontId="32" fillId="0" borderId="17" xfId="0" applyFont="1" applyBorder="1" applyAlignment="1">
      <alignment horizontal="center" vertical="center" wrapText="1"/>
    </xf>
    <xf numFmtId="0" fontId="1" fillId="2" borderId="64" xfId="0" applyFont="1" applyFill="1" applyBorder="1" applyAlignment="1">
      <alignment horizontal="center" vertical="top" wrapText="1"/>
    </xf>
    <xf numFmtId="0" fontId="1" fillId="2" borderId="76" xfId="0" applyFont="1" applyFill="1" applyBorder="1" applyAlignment="1">
      <alignment horizontal="center" vertical="top" wrapText="1"/>
    </xf>
    <xf numFmtId="0" fontId="1" fillId="2" borderId="17" xfId="0" applyFont="1" applyFill="1" applyBorder="1" applyAlignment="1">
      <alignment horizontal="center" vertical="top" wrapText="1"/>
    </xf>
    <xf numFmtId="0" fontId="1" fillId="0" borderId="1" xfId="0" applyFont="1" applyBorder="1" applyAlignment="1">
      <alignment horizontal="center" vertical="center" wrapText="1"/>
    </xf>
    <xf numFmtId="0" fontId="41" fillId="13"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xf>
    <xf numFmtId="0" fontId="0" fillId="15" borderId="78" xfId="0" applyFont="1" applyFill="1" applyBorder="1" applyAlignment="1">
      <alignment horizontal="center" vertical="center"/>
    </xf>
    <xf numFmtId="0" fontId="0" fillId="15" borderId="78" xfId="0" applyFont="1" applyFill="1" applyBorder="1" applyAlignment="1">
      <alignment horizontal="center" vertical="center" textRotation="90"/>
    </xf>
    <xf numFmtId="0" fontId="0" fillId="15" borderId="78" xfId="0" applyFont="1" applyFill="1" applyBorder="1" applyAlignment="1">
      <alignment horizontal="center"/>
    </xf>
    <xf numFmtId="0" fontId="4" fillId="0" borderId="78" xfId="0" applyFont="1" applyBorder="1" applyAlignment="1">
      <alignment horizontal="center"/>
    </xf>
    <xf numFmtId="0" fontId="4" fillId="0" borderId="1" xfId="0" applyFont="1" applyFill="1" applyBorder="1" applyAlignment="1">
      <alignment horizontal="center" vertical="center" wrapText="1"/>
    </xf>
    <xf numFmtId="0" fontId="0" fillId="9"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8" borderId="1" xfId="0" applyFont="1" applyFill="1" applyBorder="1" applyAlignment="1">
      <alignment horizontal="center"/>
    </xf>
    <xf numFmtId="0" fontId="30" fillId="0" borderId="1" xfId="0" applyFont="1" applyBorder="1" applyAlignment="1">
      <alignment horizontal="center" vertical="center"/>
    </xf>
    <xf numFmtId="0" fontId="30" fillId="0" borderId="1" xfId="0" applyFont="1" applyBorder="1" applyAlignment="1">
      <alignment horizontal="center" vertical="center" textRotation="90" wrapText="1"/>
    </xf>
    <xf numFmtId="0" fontId="30" fillId="0" borderId="0" xfId="0" applyFont="1" applyAlignment="1">
      <alignment horizontal="center"/>
    </xf>
    <xf numFmtId="0" fontId="30" fillId="0" borderId="1" xfId="0" applyFont="1" applyBorder="1" applyAlignment="1">
      <alignment horizontal="center" vertical="center" wrapText="1"/>
    </xf>
  </cellXfs>
  <cellStyles count="4">
    <cellStyle name="Normal" xfId="0" builtinId="0"/>
    <cellStyle name="Normal 2" xfId="2"/>
    <cellStyle name="Normal 2 2" xfId="3"/>
    <cellStyle name="Porcentaje" xfId="1" builtinId="5"/>
  </cellStyles>
  <dxfs count="607">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326512400"/>
        <c:axId val="326517840"/>
      </c:barChart>
      <c:catAx>
        <c:axId val="326512400"/>
        <c:scaling>
          <c:orientation val="minMax"/>
        </c:scaling>
        <c:delete val="0"/>
        <c:axPos val="l"/>
        <c:numFmt formatCode="General" sourceLinked="0"/>
        <c:majorTickMark val="out"/>
        <c:minorTickMark val="none"/>
        <c:tickLblPos val="nextTo"/>
        <c:crossAx val="326517840"/>
        <c:crosses val="autoZero"/>
        <c:auto val="1"/>
        <c:lblAlgn val="ctr"/>
        <c:lblOffset val="100"/>
        <c:noMultiLvlLbl val="0"/>
      </c:catAx>
      <c:valAx>
        <c:axId val="326517840"/>
        <c:scaling>
          <c:orientation val="minMax"/>
        </c:scaling>
        <c:delete val="1"/>
        <c:axPos val="b"/>
        <c:numFmt formatCode="General" sourceLinked="1"/>
        <c:majorTickMark val="out"/>
        <c:minorTickMark val="none"/>
        <c:tickLblPos val="nextTo"/>
        <c:crossAx val="326512400"/>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0</xdr:row>
      <xdr:rowOff>0</xdr:rowOff>
    </xdr:from>
    <xdr:ext cx="0" cy="984250"/>
    <xdr:pic>
      <xdr:nvPicPr>
        <xdr:cNvPr id="2" name="Picture 3">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0"/>
          <a:ext cx="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0</xdr:row>
      <xdr:rowOff>161925</xdr:rowOff>
    </xdr:from>
    <xdr:ext cx="0" cy="955675"/>
    <xdr:pic>
      <xdr:nvPicPr>
        <xdr:cNvPr id="3" name="Picture 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161925"/>
          <a:ext cx="0" cy="955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361950</xdr:colOff>
      <xdr:row>0</xdr:row>
      <xdr:rowOff>104775</xdr:rowOff>
    </xdr:from>
    <xdr:ext cx="733425" cy="762000"/>
    <xdr:pic>
      <xdr:nvPicPr>
        <xdr:cNvPr id="4" name="Picture 3">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5495" b="8791"/>
        <a:stretch>
          <a:fillRect/>
        </a:stretch>
      </xdr:blipFill>
      <xdr:spPr bwMode="auto">
        <a:xfrm>
          <a:off x="361950" y="104775"/>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gto%20Plan%20Anticorrupci&#243;n%20ICBF%202018%20Primer%20Cuatrimestre%20marcel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20Jos&#233;%20Horacio\6%20Gesti&#243;n%20de%20Riesgos\2%20Matrices%20de%20Riesgos\Matriz%20de%20Riesgos%20Nueva%20Metodolog&#237;a%20VF.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0%20Jos&#233;%20Horacio\5%20Gesti&#243;n%20de%20Riesgos\2%20Matrices%20de%20Riesgos\Matriz%20Riesgos%20de%20Corrupci&#243;n%202016%20X%20Publicaci&#243;n%20V2%2003%2005%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0%20Jos&#233;%20Horacio\5%20Gesti&#243;n%20de%20Riesgos\11%20Revisi&#243;n%20y%20Actualizaci&#243;n%20de%20Riesgos%202016\9%20Adquisici&#243;n%20de%20Bienes%20y%20Servici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20Jos&#233;%20Horacio\5%20Gesti&#243;n%20de%20Riesgos\12%20Matrices%202017\11%20Gesti&#243;n%20Jur&#237;dic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JBH\6.%20RxD%202017%20Semestre%20I\Consolidado%20Riesgos%20Actual%20MOP%20vs%20Nuevo%20MOP%20VF%20V2%2023012017%20JB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PAAC versión imprimible"/>
      <sheetName val="Matriz de Riesgos Procesos 2018"/>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7" Type="http://schemas.openxmlformats.org/officeDocument/2006/relationships/comments" Target="../comments1.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image" Target="../media/image3.png"/><Relationship Id="rId5" Type="http://schemas.openxmlformats.org/officeDocument/2006/relationships/vmlDrawing" Target="../drawings/vmlDrawing2.v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7" Type="http://schemas.openxmlformats.org/officeDocument/2006/relationships/comments" Target="../comments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image" Target="../media/image4.png"/><Relationship Id="rId5" Type="http://schemas.openxmlformats.org/officeDocument/2006/relationships/vmlDrawing" Target="../drawings/vmlDrawing4.v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comments" Target="../comments3.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image" Target="../media/image3.png"/><Relationship Id="rId5" Type="http://schemas.openxmlformats.org/officeDocument/2006/relationships/vmlDrawing" Target="../drawings/vmlDrawing6.vml"/><Relationship Id="rId4" Type="http://schemas.openxmlformats.org/officeDocument/2006/relationships/vmlDrawing" Target="../drawings/vmlDrawing5.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7" Type="http://schemas.openxmlformats.org/officeDocument/2006/relationships/comments" Target="../comments4.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image" Target="../media/image3.png"/><Relationship Id="rId5" Type="http://schemas.openxmlformats.org/officeDocument/2006/relationships/vmlDrawing" Target="../drawings/vmlDrawing8.vml"/><Relationship Id="rId4" Type="http://schemas.openxmlformats.org/officeDocument/2006/relationships/vmlDrawing" Target="../drawings/vmlDrawing7.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7" Type="http://schemas.openxmlformats.org/officeDocument/2006/relationships/comments" Target="../comments5.x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image" Target="../media/image3.png"/><Relationship Id="rId5" Type="http://schemas.openxmlformats.org/officeDocument/2006/relationships/vmlDrawing" Target="../drawings/vmlDrawing10.vml"/><Relationship Id="rId4" Type="http://schemas.openxmlformats.org/officeDocument/2006/relationships/vmlDrawing" Target="../drawings/vmlDrawing9.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9.bin"/><Relationship Id="rId7" Type="http://schemas.openxmlformats.org/officeDocument/2006/relationships/comments" Target="../comments6.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image" Target="../media/image3.png"/><Relationship Id="rId5" Type="http://schemas.openxmlformats.org/officeDocument/2006/relationships/vmlDrawing" Target="../drawings/vmlDrawing12.vml"/><Relationship Id="rId4" Type="http://schemas.openxmlformats.org/officeDocument/2006/relationships/vmlDrawing" Target="../drawings/vmlDrawing11.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7" Type="http://schemas.openxmlformats.org/officeDocument/2006/relationships/comments" Target="../comments7.xml"/><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image" Target="../media/image4.png"/><Relationship Id="rId5" Type="http://schemas.openxmlformats.org/officeDocument/2006/relationships/vmlDrawing" Target="../drawings/vmlDrawing14.vml"/><Relationship Id="rId4" Type="http://schemas.openxmlformats.org/officeDocument/2006/relationships/vmlDrawing" Target="../drawings/vmlDrawing13.v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R22"/>
  <sheetViews>
    <sheetView showGridLines="0" tabSelected="1" topLeftCell="A2" zoomScaleNormal="100" workbookViewId="0">
      <selection activeCell="G10" sqref="G10"/>
    </sheetView>
  </sheetViews>
  <sheetFormatPr baseColWidth="10" defaultColWidth="0" defaultRowHeight="15" customHeight="1" zeroHeight="1" x14ac:dyDescent="0.25"/>
  <cols>
    <col min="1" max="1" width="2.7109375" customWidth="1"/>
    <col min="2" max="16" width="9.7109375" customWidth="1"/>
    <col min="17" max="17" width="12.7109375" customWidth="1"/>
    <col min="18" max="18" width="2.7109375" customWidth="1"/>
    <col min="19" max="16384" width="9.140625" hidden="1"/>
  </cols>
  <sheetData>
    <row r="1" spans="2:17" hidden="1" x14ac:dyDescent="0.25"/>
    <row r="2" spans="2:17" x14ac:dyDescent="0.25"/>
    <row r="3" spans="2:17" x14ac:dyDescent="0.25"/>
    <row r="4" spans="2:17" s="204" customFormat="1" ht="15" customHeight="1" x14ac:dyDescent="0.25">
      <c r="B4" s="511" t="s">
        <v>175</v>
      </c>
      <c r="C4" s="511"/>
      <c r="D4" s="511"/>
      <c r="E4" s="511"/>
      <c r="F4" s="511"/>
      <c r="G4" s="511"/>
      <c r="H4" s="511"/>
      <c r="I4" s="511"/>
      <c r="J4" s="511"/>
      <c r="K4" s="511"/>
      <c r="L4" s="511"/>
      <c r="M4" s="511"/>
      <c r="N4" s="511"/>
      <c r="O4" s="511"/>
      <c r="P4" s="511"/>
      <c r="Q4" s="511"/>
    </row>
    <row r="5" spans="2:17" s="204" customFormat="1" ht="15" customHeight="1" x14ac:dyDescent="0.25">
      <c r="B5" s="511"/>
      <c r="C5" s="511"/>
      <c r="D5" s="511"/>
      <c r="E5" s="511"/>
      <c r="F5" s="511"/>
      <c r="G5" s="511"/>
      <c r="H5" s="511"/>
      <c r="I5" s="511"/>
      <c r="J5" s="511"/>
      <c r="K5" s="511"/>
      <c r="L5" s="511"/>
      <c r="M5" s="511"/>
      <c r="N5" s="511"/>
      <c r="O5" s="511"/>
      <c r="P5" s="511"/>
      <c r="Q5" s="511"/>
    </row>
    <row r="6" spans="2:17" s="204" customFormat="1" ht="15" customHeight="1" x14ac:dyDescent="0.25">
      <c r="B6" s="511"/>
      <c r="C6" s="511"/>
      <c r="D6" s="511"/>
      <c r="E6" s="511"/>
      <c r="F6" s="511"/>
      <c r="G6" s="511"/>
      <c r="H6" s="511"/>
      <c r="I6" s="511"/>
      <c r="J6" s="511"/>
      <c r="K6" s="511"/>
      <c r="L6" s="511"/>
      <c r="M6" s="511"/>
      <c r="N6" s="511"/>
      <c r="O6" s="511"/>
      <c r="P6" s="511"/>
      <c r="Q6" s="511"/>
    </row>
    <row r="7" spans="2:17" x14ac:dyDescent="0.25">
      <c r="C7" s="200"/>
      <c r="D7" s="200"/>
    </row>
    <row r="8" spans="2:17" ht="15" customHeight="1" x14ac:dyDescent="0.25">
      <c r="E8" s="202"/>
      <c r="F8" s="202"/>
      <c r="I8" s="203" t="s">
        <v>176</v>
      </c>
      <c r="J8" s="512">
        <v>2018</v>
      </c>
      <c r="K8" s="512"/>
    </row>
    <row r="9" spans="2:17" hidden="1" x14ac:dyDescent="0.25"/>
    <row r="10" spans="2:17" x14ac:dyDescent="0.25"/>
    <row r="11" spans="2:17" x14ac:dyDescent="0.25"/>
    <row r="12" spans="2:17" x14ac:dyDescent="0.25"/>
    <row r="13" spans="2:17" x14ac:dyDescent="0.25">
      <c r="Q13" s="201"/>
    </row>
    <row r="14" spans="2:17" x14ac:dyDescent="0.25">
      <c r="Q14" s="201"/>
    </row>
    <row r="15" spans="2:17" x14ac:dyDescent="0.25">
      <c r="Q15" s="201"/>
    </row>
    <row r="16" spans="2:17" ht="15" customHeight="1" x14ac:dyDescent="0.25">
      <c r="Q16" s="201"/>
    </row>
    <row r="17" spans="2:17" x14ac:dyDescent="0.25">
      <c r="B17" s="510" t="s">
        <v>20</v>
      </c>
      <c r="C17" s="510"/>
      <c r="D17" s="510"/>
      <c r="Q17" s="201"/>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sheetProtection algorithmName="SHA-512" hashValue="e6huQp8CnJS79GrgTpZ5DzCNPQoqMsUHB/RhRpdvUcKWS+tGAFPdctAZh/wRYVrrvecUCNypJNNVkQ0++hd3sA==" saltValue="2xMipX7DdK2K1uOLRa7Reg==" spinCount="100000" sheet="1" objects="1" scenarios="1"/>
  <customSheetViews>
    <customSheetView guid="{13CE4E0B-6D7C-47AC-BA40-02AD9E229BD1}" showGridLines="0" showRowCol="0" hiddenRows="1" hiddenColumns="1" topLeftCell="A2">
      <selection activeCell="H8" sqref="H8:I8"/>
      <pageMargins left="0.7" right="0.7" top="0.75" bottom="0.75" header="0.3" footer="0.3"/>
    </customSheetView>
    <customSheetView guid="{A18BB86E-DB44-47F1-B842-D73307AB453F}"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colBreaks count="1" manualBreakCount="1">
    <brk id="16" max="1048575" man="1"/>
  </colBreaks>
  <drawing r:id="rId2"/>
  <picture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IZ133"/>
  <sheetViews>
    <sheetView showGridLines="0" showWhiteSpace="0" view="pageBreakPreview" topLeftCell="E5" zoomScale="130" zoomScaleNormal="118" zoomScaleSheetLayoutView="130" workbookViewId="0">
      <selection activeCell="I13" sqref="I13"/>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customWidth="1"/>
    <col min="12" max="12" width="58.28515625" style="28" customWidth="1"/>
    <col min="13" max="13" width="1.42578125" style="4" customWidth="1"/>
    <col min="14" max="15" width="13.42578125" style="4" customWidth="1"/>
    <col min="16" max="16" width="15.5703125" style="4" customWidth="1"/>
    <col min="17" max="17" width="15.7109375" style="4" customWidth="1"/>
    <col min="18" max="18" width="58.285156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0" width="0" style="5" hidden="1" customWidth="1"/>
    <col min="261" max="16384" width="11.42578125" style="4" hidden="1"/>
  </cols>
  <sheetData>
    <row r="1" spans="1:260" x14ac:dyDescent="0.25">
      <c r="A1" s="199"/>
    </row>
    <row r="2" spans="1:260" ht="21" x14ac:dyDescent="0.25">
      <c r="A2" s="31" t="s">
        <v>72</v>
      </c>
      <c r="B2" s="31"/>
      <c r="C2" s="30"/>
      <c r="D2" s="30"/>
      <c r="E2" s="30"/>
      <c r="F2" s="30"/>
      <c r="G2" s="30"/>
      <c r="H2" s="30"/>
      <c r="I2" s="30"/>
      <c r="J2" s="30"/>
      <c r="K2" s="30"/>
      <c r="L2" s="30"/>
      <c r="M2" s="30"/>
      <c r="N2" s="30"/>
      <c r="O2" s="30"/>
      <c r="P2" s="30"/>
      <c r="Q2" s="30"/>
      <c r="R2" s="30"/>
      <c r="S2" s="99"/>
      <c r="T2" s="30"/>
      <c r="U2" s="30"/>
      <c r="V2" s="30"/>
      <c r="W2" s="30"/>
      <c r="X2" s="30"/>
    </row>
    <row r="3" spans="1:260" x14ac:dyDescent="0.2">
      <c r="B3" s="21"/>
      <c r="C3" s="22"/>
    </row>
    <row r="4" spans="1:260" x14ac:dyDescent="0.2">
      <c r="A4" s="23" t="s">
        <v>13</v>
      </c>
      <c r="B4" s="23"/>
      <c r="C4" s="24" t="s">
        <v>92</v>
      </c>
    </row>
    <row r="5" spans="1:260" x14ac:dyDescent="0.2">
      <c r="A5" s="23" t="s">
        <v>93</v>
      </c>
      <c r="B5" s="23"/>
      <c r="C5" s="272">
        <v>2018</v>
      </c>
    </row>
    <row r="6" spans="1:260" x14ac:dyDescent="0.25">
      <c r="A6" s="25" t="s">
        <v>94</v>
      </c>
      <c r="B6" s="25"/>
      <c r="C6" s="26" t="s">
        <v>207</v>
      </c>
    </row>
    <row r="7" spans="1:260" x14ac:dyDescent="0.25"/>
    <row r="8" spans="1:260" ht="13.5" thickBot="1" x14ac:dyDescent="0.3">
      <c r="G8" s="5"/>
    </row>
    <row r="9" spans="1:260" ht="19.5" thickBot="1" x14ac:dyDescent="0.3">
      <c r="A9" s="513" t="s">
        <v>73</v>
      </c>
      <c r="B9" s="514"/>
      <c r="C9" s="514"/>
      <c r="D9" s="514"/>
      <c r="E9" s="514"/>
      <c r="F9" s="515"/>
      <c r="G9" s="16"/>
      <c r="H9" s="516" t="s">
        <v>7</v>
      </c>
      <c r="I9" s="517"/>
      <c r="J9" s="517"/>
      <c r="K9" s="517"/>
      <c r="L9" s="518"/>
      <c r="N9" s="516" t="s">
        <v>8</v>
      </c>
      <c r="O9" s="517"/>
      <c r="P9" s="517"/>
      <c r="Q9" s="517"/>
      <c r="R9" s="518"/>
      <c r="T9" s="516" t="s">
        <v>9</v>
      </c>
      <c r="U9" s="517"/>
      <c r="V9" s="517"/>
      <c r="W9" s="517"/>
      <c r="X9" s="518"/>
    </row>
    <row r="10" spans="1:260" ht="38.1" customHeight="1" thickBot="1" x14ac:dyDescent="0.3">
      <c r="A10" s="74" t="s">
        <v>74</v>
      </c>
      <c r="B10" s="519" t="s">
        <v>106</v>
      </c>
      <c r="C10" s="519"/>
      <c r="D10" s="519"/>
      <c r="E10" s="519"/>
      <c r="F10" s="520"/>
      <c r="G10" s="3"/>
      <c r="H10" s="98" t="s">
        <v>166</v>
      </c>
      <c r="I10" s="97"/>
      <c r="J10" s="71">
        <v>43220</v>
      </c>
      <c r="K10" s="521" t="s">
        <v>161</v>
      </c>
      <c r="L10" s="521" t="s">
        <v>0</v>
      </c>
      <c r="N10" s="98" t="s">
        <v>166</v>
      </c>
      <c r="O10" s="97"/>
      <c r="P10" s="71">
        <v>43343</v>
      </c>
      <c r="Q10" s="521" t="s">
        <v>161</v>
      </c>
      <c r="R10" s="521" t="s">
        <v>0</v>
      </c>
      <c r="T10" s="98" t="s">
        <v>166</v>
      </c>
      <c r="U10" s="97"/>
      <c r="V10" s="71">
        <v>43343</v>
      </c>
      <c r="W10" s="521" t="s">
        <v>161</v>
      </c>
      <c r="X10" s="521" t="s">
        <v>0</v>
      </c>
    </row>
    <row r="11" spans="1:260" ht="39" thickBot="1" x14ac:dyDescent="0.3">
      <c r="A11" s="64" t="s">
        <v>11</v>
      </c>
      <c r="B11" s="528" t="s">
        <v>80</v>
      </c>
      <c r="C11" s="529"/>
      <c r="D11" s="65" t="s">
        <v>81</v>
      </c>
      <c r="E11" s="65" t="s">
        <v>82</v>
      </c>
      <c r="F11" s="66" t="s">
        <v>83</v>
      </c>
      <c r="G11" s="6"/>
      <c r="H11" s="56" t="s">
        <v>88</v>
      </c>
      <c r="I11" s="102" t="s">
        <v>89</v>
      </c>
      <c r="J11" s="102" t="s">
        <v>160</v>
      </c>
      <c r="K11" s="522"/>
      <c r="L11" s="522"/>
      <c r="N11" s="56" t="s">
        <v>88</v>
      </c>
      <c r="O11" s="102" t="s">
        <v>89</v>
      </c>
      <c r="P11" s="102" t="s">
        <v>160</v>
      </c>
      <c r="Q11" s="522"/>
      <c r="R11" s="522"/>
      <c r="T11" s="56" t="s">
        <v>88</v>
      </c>
      <c r="U11" s="102" t="s">
        <v>89</v>
      </c>
      <c r="V11" s="102" t="s">
        <v>160</v>
      </c>
      <c r="W11" s="522"/>
      <c r="X11" s="522"/>
    </row>
    <row r="12" spans="1:260" s="17" customFormat="1" ht="30" customHeight="1" thickBot="1" x14ac:dyDescent="0.3">
      <c r="A12" s="523" t="s">
        <v>75</v>
      </c>
      <c r="B12" s="57"/>
      <c r="C12" s="58" t="s">
        <v>91</v>
      </c>
      <c r="D12" s="57"/>
      <c r="E12" s="57"/>
      <c r="F12" s="59"/>
      <c r="G12" s="3"/>
      <c r="H12" s="87">
        <f>+COUNTIF(H13,"&lt;&gt;"&amp;"")</f>
        <v>0</v>
      </c>
      <c r="I12" s="88">
        <f>+COUNTIF(I13,"Cumplida "&amp;"*")</f>
        <v>0</v>
      </c>
      <c r="J12" s="89" t="str">
        <f>IFERROR(+I12/H12,"No se programaron actividades relacionadas con este objetivo")</f>
        <v>No se programaron actividades relacionadas con este objetivo</v>
      </c>
      <c r="K12" s="90"/>
      <c r="L12" s="91"/>
      <c r="M12" s="2"/>
      <c r="N12" s="87">
        <f>+COUNTIF(N13,"&lt;&gt;"&amp;"")</f>
        <v>0</v>
      </c>
      <c r="O12" s="88">
        <f>+COUNTIF(O13,"Cumplida "&amp;"*")</f>
        <v>0</v>
      </c>
      <c r="P12" s="89" t="str">
        <f>IFERROR(+O12/N12,"No se programaron actividades relacionadas con este objetivo")</f>
        <v>No se programaron actividades relacionadas con este objetivo</v>
      </c>
      <c r="Q12" s="90"/>
      <c r="R12" s="91"/>
      <c r="S12" s="100"/>
      <c r="T12" s="87">
        <f>+COUNTIF(T13,"&lt;&gt;"&amp;"")</f>
        <v>0</v>
      </c>
      <c r="U12" s="88">
        <f>+COUNTIF(U13,"Cumplida "&amp;"*")</f>
        <v>0</v>
      </c>
      <c r="V12" s="89" t="str">
        <f>IFERROR(+U12/T12,"No se programaron actividades relacionadas con este objetivo")</f>
        <v>No se programaron actividades relacionadas con este objetivo</v>
      </c>
      <c r="W12" s="90"/>
      <c r="X12" s="91"/>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row>
    <row r="13" spans="1:260" ht="120" customHeight="1" thickBot="1" x14ac:dyDescent="0.3">
      <c r="A13" s="525"/>
      <c r="B13" s="60" t="s">
        <v>1</v>
      </c>
      <c r="C13" s="274" t="s">
        <v>210</v>
      </c>
      <c r="D13" s="274" t="s">
        <v>211</v>
      </c>
      <c r="E13" s="61" t="s">
        <v>90</v>
      </c>
      <c r="F13" s="276">
        <v>43464</v>
      </c>
      <c r="G13" s="8"/>
      <c r="H13" s="44"/>
      <c r="I13" s="86" t="s">
        <v>157</v>
      </c>
      <c r="J13" s="45"/>
      <c r="K13" s="51" t="s">
        <v>201</v>
      </c>
      <c r="L13" s="212" t="s">
        <v>638</v>
      </c>
      <c r="N13" s="44"/>
      <c r="O13" s="86"/>
      <c r="P13" s="45"/>
      <c r="Q13" s="51" t="s">
        <v>201</v>
      </c>
      <c r="R13" s="212"/>
      <c r="S13" s="84"/>
      <c r="T13" s="44"/>
      <c r="U13" s="86"/>
      <c r="V13" s="45"/>
      <c r="W13" s="51"/>
      <c r="X13" s="49"/>
    </row>
    <row r="14" spans="1:260" s="17" customFormat="1" ht="30" customHeight="1" thickBot="1" x14ac:dyDescent="0.3">
      <c r="A14" s="523" t="s">
        <v>76</v>
      </c>
      <c r="B14" s="57"/>
      <c r="C14" s="58" t="s">
        <v>151</v>
      </c>
      <c r="D14" s="57"/>
      <c r="E14" s="57"/>
      <c r="F14" s="67"/>
      <c r="G14" s="3"/>
      <c r="H14" s="87">
        <f>+COUNTIF(H15:H19,"&lt;&gt;"&amp;"")</f>
        <v>3</v>
      </c>
      <c r="I14" s="88">
        <f>+COUNTIF(I15:I19,"Cumplida "&amp;"*")</f>
        <v>3</v>
      </c>
      <c r="J14" s="89">
        <f>IFERROR(+I14/H14,"No se programaron actividades relacionadas con este objetivo")</f>
        <v>1</v>
      </c>
      <c r="K14" s="90"/>
      <c r="L14" s="91"/>
      <c r="M14" s="2"/>
      <c r="N14" s="87">
        <f>+COUNTIF(N15:N19,"&lt;&gt;"&amp;"")</f>
        <v>0</v>
      </c>
      <c r="O14" s="88">
        <f>+COUNTIF(O15:O19,"Cumplida "&amp;"*")</f>
        <v>0</v>
      </c>
      <c r="P14" s="89" t="str">
        <f>IFERROR(+O14/N14,"No se programaron actividades relacionadas con este objetivo")</f>
        <v>No se programaron actividades relacionadas con este objetivo</v>
      </c>
      <c r="Q14" s="90"/>
      <c r="R14" s="91"/>
      <c r="S14" s="100"/>
      <c r="T14" s="87">
        <f>+COUNTIF(T15:T19,"&lt;&gt;"&amp;"")</f>
        <v>0</v>
      </c>
      <c r="U14" s="88">
        <f>+COUNTIF(U15:U19,"Cumplida "&amp;"*")</f>
        <v>0</v>
      </c>
      <c r="V14" s="89" t="str">
        <f>IFERROR(+U14/T14,"No se programaron actividades relacionadas con este objetivo")</f>
        <v>No se programaron actividades relacionadas con este objetivo</v>
      </c>
      <c r="W14" s="90"/>
      <c r="X14" s="91"/>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row>
    <row r="15" spans="1:260" ht="207" customHeight="1" thickBot="1" x14ac:dyDescent="0.3">
      <c r="A15" s="524"/>
      <c r="B15" s="7" t="s">
        <v>4</v>
      </c>
      <c r="C15" s="275" t="s">
        <v>212</v>
      </c>
      <c r="D15" s="274" t="s">
        <v>213</v>
      </c>
      <c r="E15" s="63" t="s">
        <v>222</v>
      </c>
      <c r="F15" s="276">
        <v>43130</v>
      </c>
      <c r="G15" s="8"/>
      <c r="H15" s="9">
        <v>1</v>
      </c>
      <c r="I15" s="86" t="s">
        <v>158</v>
      </c>
      <c r="J15" s="11"/>
      <c r="K15" s="51" t="s">
        <v>201</v>
      </c>
      <c r="L15" s="205" t="s">
        <v>651</v>
      </c>
      <c r="N15" s="72"/>
      <c r="O15" s="86"/>
      <c r="P15" s="11"/>
      <c r="Q15" s="10" t="s">
        <v>201</v>
      </c>
      <c r="R15" s="205"/>
      <c r="S15" s="84"/>
      <c r="T15" s="72"/>
      <c r="U15" s="86"/>
      <c r="V15" s="11"/>
      <c r="W15" s="10"/>
      <c r="X15" s="27"/>
    </row>
    <row r="16" spans="1:260" ht="158.25" customHeight="1" thickBot="1" x14ac:dyDescent="0.3">
      <c r="A16" s="524"/>
      <c r="B16" s="7" t="s">
        <v>5</v>
      </c>
      <c r="C16" s="275" t="s">
        <v>15</v>
      </c>
      <c r="D16" s="275" t="s">
        <v>95</v>
      </c>
      <c r="E16" s="63" t="s">
        <v>639</v>
      </c>
      <c r="F16" s="276">
        <v>43120</v>
      </c>
      <c r="G16" s="8"/>
      <c r="H16" s="9">
        <v>1</v>
      </c>
      <c r="I16" s="86" t="s">
        <v>158</v>
      </c>
      <c r="J16" s="11"/>
      <c r="K16" s="51" t="s">
        <v>201</v>
      </c>
      <c r="L16" s="27" t="s">
        <v>652</v>
      </c>
      <c r="N16" s="72"/>
      <c r="O16" s="86"/>
      <c r="P16" s="11"/>
      <c r="Q16" s="10" t="s">
        <v>201</v>
      </c>
      <c r="R16" s="85"/>
      <c r="S16" s="84"/>
      <c r="T16" s="72"/>
      <c r="U16" s="86"/>
      <c r="V16" s="11"/>
      <c r="W16" s="10"/>
      <c r="X16" s="27"/>
    </row>
    <row r="17" spans="1:260" ht="171" customHeight="1" x14ac:dyDescent="0.25">
      <c r="A17" s="524"/>
      <c r="B17" s="7" t="s">
        <v>6</v>
      </c>
      <c r="C17" s="274" t="s">
        <v>214</v>
      </c>
      <c r="D17" s="277" t="s">
        <v>96</v>
      </c>
      <c r="E17" s="35" t="s">
        <v>134</v>
      </c>
      <c r="F17" s="276">
        <v>43126</v>
      </c>
      <c r="G17" s="8"/>
      <c r="H17" s="9">
        <v>1</v>
      </c>
      <c r="I17" s="86" t="s">
        <v>158</v>
      </c>
      <c r="J17" s="11"/>
      <c r="K17" s="51" t="s">
        <v>201</v>
      </c>
      <c r="L17" s="205" t="s">
        <v>653</v>
      </c>
      <c r="N17" s="72"/>
      <c r="O17" s="86"/>
      <c r="P17" s="11"/>
      <c r="Q17" s="10" t="s">
        <v>201</v>
      </c>
      <c r="R17" s="85"/>
      <c r="S17" s="101"/>
      <c r="T17" s="72"/>
      <c r="U17" s="86"/>
      <c r="V17" s="11"/>
      <c r="W17" s="10"/>
      <c r="X17" s="85"/>
    </row>
    <row r="18" spans="1:260" ht="196.5" customHeight="1" thickBot="1" x14ac:dyDescent="0.3">
      <c r="A18" s="524"/>
      <c r="B18" s="12" t="s">
        <v>50</v>
      </c>
      <c r="C18" s="274" t="s">
        <v>215</v>
      </c>
      <c r="D18" s="274" t="s">
        <v>216</v>
      </c>
      <c r="E18" s="63" t="s">
        <v>222</v>
      </c>
      <c r="F18" s="276">
        <v>43464</v>
      </c>
      <c r="G18" s="8"/>
      <c r="H18" s="9"/>
      <c r="I18" s="86" t="s">
        <v>204</v>
      </c>
      <c r="J18" s="11"/>
      <c r="K18" s="51" t="s">
        <v>201</v>
      </c>
      <c r="L18" s="212" t="s">
        <v>654</v>
      </c>
      <c r="N18" s="72"/>
      <c r="O18" s="86"/>
      <c r="P18" s="11"/>
      <c r="Q18" s="10" t="s">
        <v>201</v>
      </c>
      <c r="R18" s="212"/>
      <c r="S18" s="101"/>
      <c r="T18" s="72"/>
      <c r="U18" s="86"/>
      <c r="V18" s="11"/>
      <c r="W18" s="10"/>
      <c r="X18" s="85"/>
    </row>
    <row r="19" spans="1:260" ht="144" customHeight="1" thickBot="1" x14ac:dyDescent="0.3">
      <c r="A19" s="525"/>
      <c r="B19" s="62" t="s">
        <v>51</v>
      </c>
      <c r="C19" s="274" t="s">
        <v>625</v>
      </c>
      <c r="D19" s="274" t="s">
        <v>626</v>
      </c>
      <c r="E19" s="63" t="s">
        <v>90</v>
      </c>
      <c r="F19" s="276">
        <v>43434</v>
      </c>
      <c r="G19" s="8"/>
      <c r="H19" s="9"/>
      <c r="I19" s="86" t="s">
        <v>204</v>
      </c>
      <c r="J19" s="10"/>
      <c r="K19" s="51" t="s">
        <v>201</v>
      </c>
      <c r="L19" s="212" t="s">
        <v>654</v>
      </c>
      <c r="N19" s="72"/>
      <c r="O19" s="86"/>
      <c r="P19" s="10"/>
      <c r="Q19" s="51" t="s">
        <v>201</v>
      </c>
      <c r="R19" s="212"/>
      <c r="S19" s="84"/>
      <c r="T19" s="72"/>
      <c r="U19" s="86"/>
      <c r="V19" s="10"/>
      <c r="W19" s="51"/>
      <c r="X19" s="49"/>
    </row>
    <row r="20" spans="1:260" s="17" customFormat="1" ht="30" customHeight="1" thickBot="1" x14ac:dyDescent="0.3">
      <c r="A20" s="524" t="s">
        <v>77</v>
      </c>
      <c r="B20" s="57"/>
      <c r="C20" s="58" t="s">
        <v>152</v>
      </c>
      <c r="D20" s="57"/>
      <c r="E20" s="57"/>
      <c r="F20" s="67"/>
      <c r="G20" s="3"/>
      <c r="H20" s="87">
        <f>+COUNTIF(H21:H24,"&lt;&gt;"&amp;"")</f>
        <v>2</v>
      </c>
      <c r="I20" s="88">
        <f>+COUNTIF(I21:I24,"Cumplida "&amp;"*")</f>
        <v>2</v>
      </c>
      <c r="J20" s="89">
        <f>IFERROR(+I20/H20,"No se programaron actividades relacionadas con este objetivo")</f>
        <v>1</v>
      </c>
      <c r="K20" s="90"/>
      <c r="L20" s="91"/>
      <c r="M20" s="2"/>
      <c r="N20" s="87">
        <f>+COUNTIF(N21:N24,"&lt;&gt;"&amp;"")</f>
        <v>0</v>
      </c>
      <c r="O20" s="88">
        <f>+COUNTIF(O21:O24,"Cumplida "&amp;"*")</f>
        <v>0</v>
      </c>
      <c r="P20" s="89" t="str">
        <f>IFERROR(+O20/N20,"No se programaron actividades relacionadas con este objetivo")</f>
        <v>No se programaron actividades relacionadas con este objetivo</v>
      </c>
      <c r="Q20" s="90"/>
      <c r="R20" s="91"/>
      <c r="S20" s="100"/>
      <c r="T20" s="87">
        <f>+COUNTIF(T21:T24,"&lt;&gt;"&amp;"")</f>
        <v>0</v>
      </c>
      <c r="U20" s="88">
        <f>+COUNTIF(U21:U24,"Cumplida "&amp;"*")</f>
        <v>0</v>
      </c>
      <c r="V20" s="89" t="str">
        <f>IFERROR(+U20/T20,"No se programaron actividades relacionadas con este objetivo")</f>
        <v>No se programaron actividades relacionadas con este objetivo</v>
      </c>
      <c r="W20" s="90"/>
      <c r="X20" s="91"/>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row>
    <row r="21" spans="1:260" ht="150" customHeight="1" x14ac:dyDescent="0.25">
      <c r="A21" s="524"/>
      <c r="B21" s="7" t="s">
        <v>24</v>
      </c>
      <c r="C21" s="275" t="s">
        <v>217</v>
      </c>
      <c r="D21" s="275" t="s">
        <v>97</v>
      </c>
      <c r="E21" s="35" t="s">
        <v>98</v>
      </c>
      <c r="F21" s="276">
        <v>43131</v>
      </c>
      <c r="G21" s="8"/>
      <c r="H21" s="9">
        <v>1</v>
      </c>
      <c r="I21" s="86" t="s">
        <v>158</v>
      </c>
      <c r="J21" s="10"/>
      <c r="K21" s="51" t="s">
        <v>201</v>
      </c>
      <c r="L21" s="205" t="s">
        <v>608</v>
      </c>
      <c r="N21" s="72"/>
      <c r="O21" s="86"/>
      <c r="P21" s="10"/>
      <c r="Q21" s="51" t="s">
        <v>201</v>
      </c>
      <c r="R21" s="205"/>
      <c r="S21" s="84"/>
      <c r="T21" s="72"/>
      <c r="U21" s="86"/>
      <c r="V21" s="10"/>
      <c r="W21" s="11"/>
      <c r="X21" s="27"/>
    </row>
    <row r="22" spans="1:260" ht="111" customHeight="1" x14ac:dyDescent="0.25">
      <c r="A22" s="524"/>
      <c r="B22" s="7" t="s">
        <v>25</v>
      </c>
      <c r="C22" s="277" t="s">
        <v>135</v>
      </c>
      <c r="D22" s="275" t="s">
        <v>218</v>
      </c>
      <c r="E22" s="35" t="s">
        <v>221</v>
      </c>
      <c r="F22" s="276">
        <v>43434</v>
      </c>
      <c r="G22" s="8"/>
      <c r="H22" s="9">
        <v>1</v>
      </c>
      <c r="I22" s="86" t="s">
        <v>158</v>
      </c>
      <c r="J22" s="10"/>
      <c r="K22" s="51" t="s">
        <v>201</v>
      </c>
      <c r="L22" s="212" t="s">
        <v>612</v>
      </c>
      <c r="N22" s="72"/>
      <c r="O22" s="86"/>
      <c r="P22" s="10"/>
      <c r="Q22" s="51" t="s">
        <v>201</v>
      </c>
      <c r="R22" s="85"/>
      <c r="S22" s="84"/>
      <c r="T22" s="72"/>
      <c r="U22" s="86"/>
      <c r="V22" s="10"/>
      <c r="W22" s="11"/>
      <c r="X22" s="27"/>
    </row>
    <row r="23" spans="1:260" ht="90.75" thickBot="1" x14ac:dyDescent="0.3">
      <c r="A23" s="524"/>
      <c r="B23" s="7" t="s">
        <v>26</v>
      </c>
      <c r="C23" s="275" t="s">
        <v>219</v>
      </c>
      <c r="D23" s="275" t="s">
        <v>627</v>
      </c>
      <c r="E23" s="35" t="s">
        <v>628</v>
      </c>
      <c r="F23" s="276">
        <v>43464</v>
      </c>
      <c r="G23" s="8"/>
      <c r="H23" s="9"/>
      <c r="I23" s="86" t="s">
        <v>157</v>
      </c>
      <c r="J23" s="10"/>
      <c r="K23" s="51" t="s">
        <v>201</v>
      </c>
      <c r="L23" s="212" t="s">
        <v>666</v>
      </c>
      <c r="N23" s="72"/>
      <c r="O23" s="86"/>
      <c r="P23" s="10"/>
      <c r="Q23" s="11" t="s">
        <v>201</v>
      </c>
      <c r="R23" s="212"/>
      <c r="S23" s="84"/>
      <c r="T23" s="72"/>
      <c r="U23" s="86"/>
      <c r="V23" s="10"/>
      <c r="W23" s="11"/>
      <c r="X23" s="27"/>
    </row>
    <row r="24" spans="1:260" ht="15.75" hidden="1" thickBot="1" x14ac:dyDescent="0.3">
      <c r="A24" s="525"/>
      <c r="B24" s="7"/>
      <c r="C24" s="34"/>
      <c r="D24" s="34"/>
      <c r="E24" s="35"/>
      <c r="F24" s="68"/>
      <c r="G24" s="8"/>
      <c r="H24" s="9"/>
      <c r="I24" s="86"/>
      <c r="J24" s="10"/>
      <c r="K24" s="51"/>
      <c r="L24" s="212"/>
      <c r="N24" s="72"/>
      <c r="O24" s="86"/>
      <c r="P24" s="10"/>
      <c r="Q24" s="11"/>
      <c r="R24" s="212"/>
      <c r="S24" s="84"/>
      <c r="T24" s="72"/>
      <c r="U24" s="86"/>
      <c r="V24" s="10"/>
      <c r="W24" s="11"/>
      <c r="X24" s="27"/>
    </row>
    <row r="25" spans="1:260" s="17" customFormat="1" ht="30" customHeight="1" thickBot="1" x14ac:dyDescent="0.3">
      <c r="A25" s="523" t="s">
        <v>78</v>
      </c>
      <c r="B25" s="57"/>
      <c r="C25" s="58" t="s">
        <v>153</v>
      </c>
      <c r="D25" s="57"/>
      <c r="E25" s="57"/>
      <c r="F25" s="67"/>
      <c r="G25" s="3"/>
      <c r="H25" s="87">
        <f>+COUNTIF(H26:H29,"&lt;&gt;"&amp;"")</f>
        <v>4</v>
      </c>
      <c r="I25" s="88">
        <f>+COUNTIF(I26:I29,"Cumplida "&amp;"*")</f>
        <v>0</v>
      </c>
      <c r="J25" s="89">
        <f>IFERROR(+I25/H25,"No se programaron actividades relacionadas con este objetivo")</f>
        <v>0</v>
      </c>
      <c r="K25" s="90"/>
      <c r="L25" s="91"/>
      <c r="M25" s="2"/>
      <c r="N25" s="87">
        <f>+COUNTIF(N26:N29,"&lt;&gt;"&amp;"")</f>
        <v>0</v>
      </c>
      <c r="O25" s="88">
        <f>+COUNTIF(O26:O29,"Cumplida "&amp;"*")</f>
        <v>0</v>
      </c>
      <c r="P25" s="89" t="str">
        <f>IFERROR(+O25/N25,"No se programaron actividades relacionadas con este objetivo")</f>
        <v>No se programaron actividades relacionadas con este objetivo</v>
      </c>
      <c r="Q25" s="90"/>
      <c r="R25" s="91"/>
      <c r="S25" s="100"/>
      <c r="T25" s="87">
        <f>+COUNTIF(T26:T29,"&lt;&gt;"&amp;"")</f>
        <v>0</v>
      </c>
      <c r="U25" s="88">
        <f>+COUNTIF(U26:U29,"Cumplida "&amp;"*")</f>
        <v>0</v>
      </c>
      <c r="V25" s="89" t="str">
        <f>IFERROR(+U25/T25,"No se programaron actividades relacionadas con este objetivo")</f>
        <v>No se programaron actividades relacionadas con este objetivo</v>
      </c>
      <c r="W25" s="90"/>
      <c r="X25" s="91"/>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c r="DN25" s="18"/>
      <c r="DO25" s="18"/>
      <c r="DP25" s="18"/>
      <c r="DQ25" s="18"/>
      <c r="DR25" s="18"/>
      <c r="DS25" s="18"/>
      <c r="DT25" s="18"/>
      <c r="DU25" s="18"/>
      <c r="DV25" s="18"/>
      <c r="DW25" s="18"/>
      <c r="DX25" s="18"/>
      <c r="DY25" s="18"/>
      <c r="DZ25" s="18"/>
      <c r="EA25" s="18"/>
      <c r="EB25" s="18"/>
      <c r="EC25" s="18"/>
      <c r="ED25" s="18"/>
      <c r="EE25" s="18"/>
      <c r="EF25" s="18"/>
      <c r="EG25" s="18"/>
      <c r="EH25" s="18"/>
      <c r="EI25" s="18"/>
      <c r="EJ25" s="18"/>
      <c r="EK25" s="18"/>
      <c r="EL25" s="18"/>
      <c r="EM25" s="18"/>
      <c r="EN25" s="18"/>
      <c r="EO25" s="18"/>
      <c r="EP25" s="18"/>
      <c r="EQ25" s="18"/>
      <c r="ER25" s="18"/>
      <c r="ES25" s="18"/>
      <c r="ET25" s="18"/>
      <c r="EU25" s="18"/>
      <c r="EV25" s="18"/>
      <c r="EW25" s="18"/>
      <c r="EX25" s="18"/>
      <c r="EY25" s="18"/>
      <c r="EZ25" s="18"/>
      <c r="FA25" s="18"/>
      <c r="FB25" s="18"/>
      <c r="FC25" s="18"/>
      <c r="FD25" s="18"/>
      <c r="FE25" s="18"/>
      <c r="FF25" s="18"/>
      <c r="FG25" s="18"/>
      <c r="FH25" s="18"/>
      <c r="FI25" s="18"/>
      <c r="FJ25" s="18"/>
      <c r="FK25" s="18"/>
      <c r="FL25" s="18"/>
      <c r="FM25" s="18"/>
      <c r="FN25" s="18"/>
      <c r="FO25" s="18"/>
      <c r="FP25" s="18"/>
      <c r="FQ25" s="18"/>
      <c r="FR25" s="18"/>
      <c r="FS25" s="18"/>
      <c r="FT25" s="18"/>
      <c r="FU25" s="18"/>
      <c r="FV25" s="18"/>
      <c r="FW25" s="18"/>
      <c r="FX25" s="18"/>
      <c r="FY25" s="18"/>
      <c r="FZ25" s="18"/>
      <c r="GA25" s="18"/>
      <c r="GB25" s="18"/>
      <c r="GC25" s="18"/>
      <c r="GD25" s="18"/>
      <c r="GE25" s="18"/>
      <c r="GF25" s="18"/>
      <c r="GG25" s="18"/>
      <c r="GH25" s="18"/>
      <c r="GI25" s="18"/>
      <c r="GJ25" s="18"/>
      <c r="GK25" s="18"/>
      <c r="GL25" s="18"/>
      <c r="GM25" s="18"/>
      <c r="GN25" s="18"/>
      <c r="GO25" s="18"/>
      <c r="GP25" s="18"/>
      <c r="GQ25" s="18"/>
      <c r="GR25" s="18"/>
      <c r="GS25" s="18"/>
      <c r="GT25" s="18"/>
      <c r="GU25" s="18"/>
      <c r="GV25" s="18"/>
      <c r="GW25" s="18"/>
      <c r="GX25" s="18"/>
      <c r="GY25" s="18"/>
      <c r="GZ25" s="18"/>
      <c r="HA25" s="18"/>
      <c r="HB25" s="18"/>
      <c r="HC25" s="18"/>
      <c r="HD25" s="18"/>
      <c r="HE25" s="18"/>
      <c r="HF25" s="18"/>
      <c r="HG25" s="18"/>
      <c r="HH25" s="18"/>
      <c r="HI25" s="18"/>
      <c r="HJ25" s="18"/>
      <c r="HK25" s="18"/>
      <c r="HL25" s="18"/>
      <c r="HM25" s="18"/>
      <c r="HN25" s="18"/>
      <c r="HO25" s="18"/>
      <c r="HP25" s="18"/>
      <c r="HQ25" s="18"/>
      <c r="HR25" s="18"/>
      <c r="HS25" s="18"/>
      <c r="HT25" s="18"/>
      <c r="HU25" s="18"/>
      <c r="HV25" s="18"/>
      <c r="HW25" s="18"/>
      <c r="HX25" s="18"/>
      <c r="HY25" s="18"/>
      <c r="HZ25" s="18"/>
      <c r="IA25" s="18"/>
      <c r="IB25" s="18"/>
      <c r="IC25" s="18"/>
      <c r="ID25" s="18"/>
      <c r="IE25" s="18"/>
      <c r="IF25" s="18"/>
      <c r="IG25" s="18"/>
      <c r="IH25" s="18"/>
      <c r="II25" s="18"/>
      <c r="IJ25" s="18"/>
      <c r="IK25" s="18"/>
      <c r="IL25" s="18"/>
      <c r="IM25" s="18"/>
      <c r="IN25" s="18"/>
      <c r="IO25" s="18"/>
      <c r="IP25" s="18"/>
      <c r="IQ25" s="18"/>
      <c r="IR25" s="18"/>
      <c r="IS25" s="18"/>
      <c r="IT25" s="18"/>
      <c r="IU25" s="18"/>
      <c r="IV25" s="18"/>
      <c r="IW25" s="18"/>
      <c r="IX25" s="18"/>
      <c r="IY25" s="18"/>
      <c r="IZ25" s="18"/>
    </row>
    <row r="26" spans="1:260" ht="144" customHeight="1" x14ac:dyDescent="0.25">
      <c r="A26" s="524"/>
      <c r="B26" s="7" t="s">
        <v>53</v>
      </c>
      <c r="C26" s="275" t="s">
        <v>16</v>
      </c>
      <c r="D26" s="275" t="s">
        <v>100</v>
      </c>
      <c r="E26" s="35" t="s">
        <v>101</v>
      </c>
      <c r="F26" s="276">
        <v>43464</v>
      </c>
      <c r="G26" s="8"/>
      <c r="H26" s="9">
        <v>1</v>
      </c>
      <c r="I26" s="86" t="s">
        <v>157</v>
      </c>
      <c r="J26" s="10"/>
      <c r="K26" s="51" t="s">
        <v>201</v>
      </c>
      <c r="L26" s="27" t="s">
        <v>629</v>
      </c>
      <c r="N26" s="72"/>
      <c r="O26" s="86"/>
      <c r="P26" s="10"/>
      <c r="Q26" s="11" t="s">
        <v>201</v>
      </c>
      <c r="R26" s="212"/>
      <c r="S26" s="84"/>
      <c r="T26" s="72"/>
      <c r="U26" s="86"/>
      <c r="V26" s="10"/>
      <c r="W26" s="11"/>
      <c r="X26" s="27"/>
    </row>
    <row r="27" spans="1:260" ht="108" customHeight="1" x14ac:dyDescent="0.25">
      <c r="A27" s="524"/>
      <c r="B27" s="7" t="s">
        <v>54</v>
      </c>
      <c r="C27" s="275" t="s">
        <v>630</v>
      </c>
      <c r="D27" s="275" t="s">
        <v>631</v>
      </c>
      <c r="E27" s="35" t="s">
        <v>220</v>
      </c>
      <c r="F27" s="276">
        <v>43464</v>
      </c>
      <c r="G27" s="8"/>
      <c r="H27" s="9">
        <v>1</v>
      </c>
      <c r="I27" s="86" t="s">
        <v>157</v>
      </c>
      <c r="J27" s="10"/>
      <c r="K27" s="51" t="s">
        <v>201</v>
      </c>
      <c r="L27" s="212" t="s">
        <v>632</v>
      </c>
      <c r="N27" s="72"/>
      <c r="O27" s="86"/>
      <c r="P27" s="10"/>
      <c r="Q27" s="11" t="s">
        <v>201</v>
      </c>
      <c r="R27" s="212"/>
      <c r="S27" s="84"/>
      <c r="T27" s="72"/>
      <c r="U27" s="86"/>
      <c r="V27" s="10"/>
      <c r="W27" s="11"/>
      <c r="X27" s="27"/>
    </row>
    <row r="28" spans="1:260" ht="192.75" customHeight="1" x14ac:dyDescent="0.25">
      <c r="A28" s="524"/>
      <c r="B28" s="7" t="s">
        <v>23</v>
      </c>
      <c r="C28" s="275" t="s">
        <v>633</v>
      </c>
      <c r="D28" s="275" t="s">
        <v>634</v>
      </c>
      <c r="E28" s="35" t="s">
        <v>220</v>
      </c>
      <c r="F28" s="276">
        <v>43464</v>
      </c>
      <c r="G28" s="8"/>
      <c r="H28" s="9">
        <v>1</v>
      </c>
      <c r="I28" s="86" t="s">
        <v>157</v>
      </c>
      <c r="J28" s="10"/>
      <c r="K28" s="51" t="s">
        <v>201</v>
      </c>
      <c r="L28" s="498" t="s">
        <v>641</v>
      </c>
      <c r="N28" s="72"/>
      <c r="O28" s="86"/>
      <c r="P28" s="10"/>
      <c r="Q28" s="51" t="s">
        <v>201</v>
      </c>
      <c r="R28" s="212"/>
      <c r="S28" s="84"/>
      <c r="T28" s="72"/>
      <c r="U28" s="86"/>
      <c r="V28" s="10"/>
      <c r="W28" s="11"/>
      <c r="X28" s="27"/>
    </row>
    <row r="29" spans="1:260" ht="132.75" customHeight="1" thickBot="1" x14ac:dyDescent="0.3">
      <c r="A29" s="525"/>
      <c r="B29" s="7" t="s">
        <v>55</v>
      </c>
      <c r="C29" s="275" t="s">
        <v>102</v>
      </c>
      <c r="D29" s="275" t="s">
        <v>103</v>
      </c>
      <c r="E29" s="35" t="s">
        <v>90</v>
      </c>
      <c r="F29" s="276">
        <v>43464</v>
      </c>
      <c r="G29" s="8"/>
      <c r="H29" s="9">
        <v>1</v>
      </c>
      <c r="I29" s="86" t="s">
        <v>155</v>
      </c>
      <c r="J29" s="10"/>
      <c r="K29" s="51" t="s">
        <v>201</v>
      </c>
      <c r="L29" s="212" t="s">
        <v>603</v>
      </c>
      <c r="N29" s="72"/>
      <c r="O29" s="86"/>
      <c r="P29" s="10"/>
      <c r="Q29" s="11" t="s">
        <v>201</v>
      </c>
      <c r="R29" s="212"/>
      <c r="S29" s="84"/>
      <c r="T29" s="72"/>
      <c r="U29" s="86"/>
      <c r="V29" s="10"/>
      <c r="W29" s="11"/>
      <c r="X29" s="27"/>
    </row>
    <row r="30" spans="1:260" s="17" customFormat="1" ht="30" customHeight="1" thickBot="1" x14ac:dyDescent="0.3">
      <c r="A30" s="523" t="s">
        <v>79</v>
      </c>
      <c r="B30" s="57"/>
      <c r="C30" s="58" t="s">
        <v>154</v>
      </c>
      <c r="D30" s="57"/>
      <c r="E30" s="57"/>
      <c r="F30" s="67"/>
      <c r="G30" s="3"/>
      <c r="H30" s="87">
        <f>+COUNTIF(H31:H33,"&lt;&gt;"&amp;"")</f>
        <v>3</v>
      </c>
      <c r="I30" s="88">
        <f>+COUNTIF(I31:I33,"Cumplida "&amp;"*")</f>
        <v>3</v>
      </c>
      <c r="J30" s="89">
        <f>IFERROR(+I30/H30,"No se programaron actividades relacionadas con este objetivo")</f>
        <v>1</v>
      </c>
      <c r="K30" s="90"/>
      <c r="L30" s="91"/>
      <c r="M30" s="2"/>
      <c r="N30" s="87">
        <f>+COUNTIF(N31:N33,"&lt;&gt;"&amp;"")</f>
        <v>0</v>
      </c>
      <c r="O30" s="88">
        <f>+COUNTIF(O31:O33,"Cumplida "&amp;"*")</f>
        <v>0</v>
      </c>
      <c r="P30" s="89" t="str">
        <f>IFERROR(+O30/N30,"No se programaron actividades relacionadas con este objetivo")</f>
        <v>No se programaron actividades relacionadas con este objetivo</v>
      </c>
      <c r="Q30" s="90"/>
      <c r="R30" s="91"/>
      <c r="S30" s="100"/>
      <c r="T30" s="87">
        <f>+COUNTIF(T31:T33,"&lt;&gt;"&amp;"")</f>
        <v>0</v>
      </c>
      <c r="U30" s="88">
        <f>+COUNTIF(U31:U33,"Cumplida "&amp;"*")</f>
        <v>0</v>
      </c>
      <c r="V30" s="89" t="str">
        <f>IFERROR(+U30/T30,"No se programaron actividades relacionadas con este objetivo")</f>
        <v>No se programaron actividades relacionadas con este objetivo</v>
      </c>
      <c r="W30" s="90"/>
      <c r="X30" s="91"/>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c r="GX30" s="18"/>
      <c r="GY30" s="18"/>
      <c r="GZ30" s="18"/>
      <c r="HA30" s="18"/>
      <c r="HB30" s="18"/>
      <c r="HC30" s="18"/>
      <c r="HD30" s="18"/>
      <c r="HE30" s="18"/>
      <c r="HF30" s="18"/>
      <c r="HG30" s="18"/>
      <c r="HH30" s="18"/>
      <c r="HI30" s="18"/>
      <c r="HJ30" s="18"/>
      <c r="HK30" s="18"/>
      <c r="HL30" s="18"/>
      <c r="HM30" s="18"/>
      <c r="HN30" s="18"/>
      <c r="HO30" s="18"/>
      <c r="HP30" s="18"/>
      <c r="HQ30" s="18"/>
      <c r="HR30" s="18"/>
      <c r="HS30" s="18"/>
      <c r="HT30" s="18"/>
      <c r="HU30" s="18"/>
      <c r="HV30" s="18"/>
      <c r="HW30" s="18"/>
      <c r="HX30" s="18"/>
      <c r="HY30" s="18"/>
      <c r="HZ30" s="18"/>
      <c r="IA30" s="18"/>
      <c r="IB30" s="18"/>
      <c r="IC30" s="18"/>
      <c r="ID30" s="18"/>
      <c r="IE30" s="18"/>
      <c r="IF30" s="18"/>
      <c r="IG30" s="18"/>
      <c r="IH30" s="18"/>
      <c r="II30" s="18"/>
      <c r="IJ30" s="18"/>
      <c r="IK30" s="18"/>
      <c r="IL30" s="18"/>
      <c r="IM30" s="18"/>
      <c r="IN30" s="18"/>
      <c r="IO30" s="18"/>
      <c r="IP30" s="18"/>
      <c r="IQ30" s="18"/>
      <c r="IR30" s="18"/>
      <c r="IS30" s="18"/>
      <c r="IT30" s="18"/>
      <c r="IU30" s="18"/>
      <c r="IV30" s="18"/>
      <c r="IW30" s="18"/>
      <c r="IX30" s="18"/>
      <c r="IY30" s="18"/>
      <c r="IZ30" s="18"/>
    </row>
    <row r="31" spans="1:260" ht="51" x14ac:dyDescent="0.25">
      <c r="A31" s="524"/>
      <c r="B31" s="7" t="s">
        <v>56</v>
      </c>
      <c r="C31" s="278" t="s">
        <v>17</v>
      </c>
      <c r="D31" s="526" t="s">
        <v>104</v>
      </c>
      <c r="E31" s="69" t="s">
        <v>20</v>
      </c>
      <c r="F31" s="276">
        <v>43464</v>
      </c>
      <c r="G31" s="8"/>
      <c r="H31" s="9">
        <v>1</v>
      </c>
      <c r="I31" s="86" t="s">
        <v>158</v>
      </c>
      <c r="J31" s="10"/>
      <c r="K31" s="51" t="s">
        <v>201</v>
      </c>
      <c r="L31" s="483" t="s">
        <v>635</v>
      </c>
      <c r="N31" s="72"/>
      <c r="O31" s="86"/>
      <c r="P31" s="10"/>
      <c r="Q31" s="51" t="s">
        <v>201</v>
      </c>
      <c r="R31" s="96"/>
      <c r="S31" s="84"/>
      <c r="T31" s="72"/>
      <c r="U31" s="86"/>
      <c r="V31" s="10"/>
      <c r="W31" s="95"/>
      <c r="X31" s="96"/>
    </row>
    <row r="32" spans="1:260" ht="51" x14ac:dyDescent="0.25">
      <c r="A32" s="524"/>
      <c r="B32" s="7" t="s">
        <v>57</v>
      </c>
      <c r="C32" s="279" t="s">
        <v>18</v>
      </c>
      <c r="D32" s="526"/>
      <c r="E32" s="69" t="s">
        <v>20</v>
      </c>
      <c r="F32" s="276">
        <v>43464</v>
      </c>
      <c r="G32" s="8"/>
      <c r="H32" s="9">
        <v>1</v>
      </c>
      <c r="I32" s="86" t="s">
        <v>158</v>
      </c>
      <c r="J32" s="10"/>
      <c r="K32" s="51" t="s">
        <v>201</v>
      </c>
      <c r="L32" s="148" t="s">
        <v>636</v>
      </c>
      <c r="N32" s="72"/>
      <c r="O32" s="86"/>
      <c r="P32" s="10"/>
      <c r="Q32" s="51" t="s">
        <v>201</v>
      </c>
      <c r="R32" s="49"/>
      <c r="S32" s="84"/>
      <c r="T32" s="72"/>
      <c r="U32" s="86"/>
      <c r="V32" s="10"/>
      <c r="W32" s="51"/>
      <c r="X32" s="49"/>
    </row>
    <row r="33" spans="1:24" ht="51.75" thickBot="1" x14ac:dyDescent="0.3">
      <c r="A33" s="525"/>
      <c r="B33" s="13" t="s">
        <v>58</v>
      </c>
      <c r="C33" s="279" t="s">
        <v>105</v>
      </c>
      <c r="D33" s="527"/>
      <c r="E33" s="70" t="s">
        <v>20</v>
      </c>
      <c r="F33" s="276">
        <v>43464</v>
      </c>
      <c r="G33" s="8"/>
      <c r="H33" s="14">
        <v>1</v>
      </c>
      <c r="I33" s="73" t="s">
        <v>158</v>
      </c>
      <c r="J33" s="15"/>
      <c r="K33" s="51" t="s">
        <v>201</v>
      </c>
      <c r="L33" s="169" t="s">
        <v>637</v>
      </c>
      <c r="M33" s="5"/>
      <c r="N33" s="14"/>
      <c r="O33" s="73"/>
      <c r="P33" s="15"/>
      <c r="Q33" s="51" t="s">
        <v>201</v>
      </c>
      <c r="R33" s="29"/>
      <c r="S33" s="84"/>
      <c r="T33" s="14"/>
      <c r="U33" s="73"/>
      <c r="V33" s="15"/>
      <c r="W33" s="52"/>
      <c r="X33" s="29"/>
    </row>
    <row r="34" spans="1:24" x14ac:dyDescent="0.25">
      <c r="X34" s="28"/>
    </row>
    <row r="35" spans="1:24" hidden="1" x14ac:dyDescent="0.25"/>
    <row r="36" spans="1:24" hidden="1" x14ac:dyDescent="0.25"/>
    <row r="37" spans="1:24" hidden="1" x14ac:dyDescent="0.25"/>
    <row r="38" spans="1:24" hidden="1" x14ac:dyDescent="0.25"/>
    <row r="39" spans="1:24" hidden="1" x14ac:dyDescent="0.25"/>
    <row r="40" spans="1:24" hidden="1" x14ac:dyDescent="0.25"/>
    <row r="41" spans="1:24" hidden="1" x14ac:dyDescent="0.25"/>
    <row r="42" spans="1:24" hidden="1" x14ac:dyDescent="0.25"/>
    <row r="43" spans="1:24" hidden="1" x14ac:dyDescent="0.25"/>
    <row r="44" spans="1:24" hidden="1" x14ac:dyDescent="0.25"/>
    <row r="45" spans="1:24" hidden="1"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30:A33"/>
    <mergeCell ref="D31:D33"/>
    <mergeCell ref="X10:X11"/>
    <mergeCell ref="B11:C11"/>
    <mergeCell ref="A12:A13"/>
    <mergeCell ref="A14:A19"/>
    <mergeCell ref="A20:A24"/>
    <mergeCell ref="A25:A29"/>
    <mergeCell ref="A9:F9"/>
    <mergeCell ref="H9:L9"/>
    <mergeCell ref="N9:R9"/>
    <mergeCell ref="T9:X9"/>
    <mergeCell ref="B10:F10"/>
    <mergeCell ref="K10:K11"/>
    <mergeCell ref="L10:L11"/>
    <mergeCell ref="Q10:Q11"/>
    <mergeCell ref="R10:R11"/>
    <mergeCell ref="W10:W11"/>
  </mergeCells>
  <conditionalFormatting sqref="I12 O12:O34 U34 I14:I34">
    <cfRule type="cellIs" dxfId="606" priority="13" operator="equal">
      <formula>"Vencida"</formula>
    </cfRule>
    <cfRule type="cellIs" dxfId="605" priority="14" operator="equal">
      <formula>"No Cumplida"</formula>
    </cfRule>
    <cfRule type="cellIs" dxfId="604" priority="15" operator="equal">
      <formula>"En Avance"</formula>
    </cfRule>
    <cfRule type="cellIs" dxfId="603" priority="16" operator="equal">
      <formula>"Cumplida (FT)"</formula>
    </cfRule>
    <cfRule type="cellIs" dxfId="602" priority="17" operator="equal">
      <formula>"Cumplida (DT)"</formula>
    </cfRule>
    <cfRule type="cellIs" dxfId="601" priority="18" operator="equal">
      <formula>"Sin Avance"</formula>
    </cfRule>
  </conditionalFormatting>
  <conditionalFormatting sqref="U12:U33">
    <cfRule type="cellIs" dxfId="600" priority="7" operator="equal">
      <formula>"Vencida"</formula>
    </cfRule>
    <cfRule type="cellIs" dxfId="599" priority="8" operator="equal">
      <formula>"No Cumplida"</formula>
    </cfRule>
    <cfRule type="cellIs" dxfId="598" priority="9" operator="equal">
      <formula>"En Avance"</formula>
    </cfRule>
    <cfRule type="cellIs" dxfId="597" priority="10" operator="equal">
      <formula>"Cumplida (FT)"</formula>
    </cfRule>
    <cfRule type="cellIs" dxfId="596" priority="11" operator="equal">
      <formula>"Cumplida (DT)"</formula>
    </cfRule>
    <cfRule type="cellIs" dxfId="595" priority="12" operator="equal">
      <formula>"Sin Avance"</formula>
    </cfRule>
  </conditionalFormatting>
  <conditionalFormatting sqref="I13">
    <cfRule type="cellIs" dxfId="594" priority="1" operator="equal">
      <formula>"Vencida"</formula>
    </cfRule>
    <cfRule type="cellIs" dxfId="593" priority="2" operator="equal">
      <formula>"No Cumplida"</formula>
    </cfRule>
    <cfRule type="cellIs" dxfId="592" priority="3" operator="equal">
      <formula>"En Avance"</formula>
    </cfRule>
    <cfRule type="cellIs" dxfId="591" priority="4" operator="equal">
      <formula>"Cumplida (FT)"</formula>
    </cfRule>
    <cfRule type="cellIs" dxfId="590" priority="5" operator="equal">
      <formula>"Cumplida (DT)"</formula>
    </cfRule>
    <cfRule type="cellIs" dxfId="589" priority="6" operator="equal">
      <formula>"Sin Avance"</formula>
    </cfRule>
  </conditionalFormatting>
  <dataValidations count="2">
    <dataValidation type="list" allowBlank="1" showInputMessage="1" showErrorMessage="1" sqref="O31:O33 I15:I19 I21:I24 I26:I29 I31:I33 O13 O15:O19 O21:O24 O26:O29 I13">
      <formula1>Califica</formula1>
    </dataValidation>
    <dataValidation type="list" allowBlank="1" showInputMessage="1" showErrorMessage="1" sqref="U31:U33 U26:U29 U21:U24 U15:U19 U13">
      <formula1>Califica2</formula1>
    </dataValidation>
  </dataValidations>
  <printOptions horizontalCentered="1"/>
  <pageMargins left="0.23622047244094491" right="0.23622047244094491" top="0.74803149606299213" bottom="0.74803149606299213" header="0.31496062992125984" footer="0.31496062992125984"/>
  <pageSetup paperSize="5" scale="35" fitToHeight="0" orientation="landscape" r:id="rId3"/>
  <headerFooter>
    <oddHeader>&amp;L
&amp;C
&amp;G</oddHeader>
    <oddFooter>&amp;L&amp;9Aprobó: Flor Alicia Rojas Aguilar - Jefe Oficina de Control Interno (E)
Revisó: Marcela López&amp;R&amp;9&amp;P de &amp;N</oddFooter>
  </headerFooter>
  <legacyDrawing r:id="rId4"/>
  <legacyDrawingHF r:id="rId5"/>
  <picture r:id="rId6"/>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1"/>
  <sheetViews>
    <sheetView showGridLines="0" zoomScale="88" zoomScaleNormal="88" zoomScaleSheetLayoutView="80" workbookViewId="0">
      <selection activeCell="F17" sqref="F17"/>
    </sheetView>
  </sheetViews>
  <sheetFormatPr baseColWidth="10" defaultColWidth="0" defaultRowHeight="18.75" zeroHeight="1" x14ac:dyDescent="0.3"/>
  <cols>
    <col min="1" max="1" width="16.85546875" style="218" customWidth="1"/>
    <col min="2" max="2" width="8.85546875" style="218" customWidth="1"/>
    <col min="3" max="3" width="1.140625" style="218" customWidth="1"/>
    <col min="4" max="4" width="25.140625" style="218" customWidth="1"/>
    <col min="5" max="5" width="10.85546875" style="218" customWidth="1"/>
    <col min="6" max="6" width="38" style="218" customWidth="1"/>
    <col min="7" max="7" width="32.140625" style="218" customWidth="1"/>
    <col min="8" max="8" width="8.85546875" style="218" customWidth="1"/>
    <col min="9" max="9" width="9.85546875" style="218" customWidth="1"/>
    <col min="10" max="10" width="8.85546875" style="218" customWidth="1"/>
    <col min="11" max="11" width="12.42578125" style="218" customWidth="1"/>
    <col min="12" max="12" width="9" style="218" customWidth="1"/>
    <col min="13" max="13" width="7.85546875" style="218" customWidth="1"/>
    <col min="14" max="14" width="12.5703125" style="218" customWidth="1"/>
    <col min="15" max="15" width="17" style="218" customWidth="1"/>
    <col min="16" max="19" width="17.7109375" style="218" customWidth="1"/>
    <col min="20" max="20" width="48.7109375" style="218" customWidth="1"/>
    <col min="21" max="21" width="1.7109375" style="219" customWidth="1"/>
    <col min="22" max="25" width="17.7109375" style="219" customWidth="1"/>
    <col min="26" max="26" width="52.28515625" style="218" customWidth="1"/>
    <col min="27" max="27" width="1.7109375" style="219" customWidth="1"/>
    <col min="28" max="31" width="17.7109375" style="219" customWidth="1"/>
    <col min="32" max="32" width="52.28515625" style="218" customWidth="1"/>
    <col min="33" max="33" width="9.140625" style="218" customWidth="1"/>
    <col min="34" max="16384" width="9.140625" style="218" hidden="1"/>
  </cols>
  <sheetData>
    <row r="1" spans="1:32" ht="15.95" customHeight="1" thickBot="1" x14ac:dyDescent="0.35">
      <c r="A1" s="532" t="s">
        <v>39</v>
      </c>
      <c r="B1" s="532"/>
      <c r="C1" s="532"/>
      <c r="D1" s="532"/>
      <c r="E1" s="532"/>
      <c r="F1" s="532"/>
      <c r="G1" s="532"/>
      <c r="H1" s="532"/>
      <c r="I1" s="532"/>
      <c r="J1" s="532"/>
      <c r="K1" s="532"/>
      <c r="L1" s="532"/>
      <c r="M1" s="532"/>
      <c r="N1" s="532"/>
      <c r="O1" s="532"/>
      <c r="P1" s="266"/>
      <c r="Q1" s="266"/>
      <c r="R1" s="266"/>
      <c r="S1" s="266"/>
    </row>
    <row r="2" spans="1:32" ht="49.5" customHeight="1" thickBot="1" x14ac:dyDescent="0.35">
      <c r="A2" s="542" t="s">
        <v>49</v>
      </c>
      <c r="B2" s="542"/>
      <c r="C2" s="543" t="s">
        <v>14</v>
      </c>
      <c r="D2" s="543"/>
      <c r="E2" s="543"/>
      <c r="F2" s="543"/>
      <c r="G2" s="543"/>
      <c r="H2" s="543"/>
      <c r="I2" s="220"/>
      <c r="J2" s="220"/>
      <c r="K2" s="220"/>
      <c r="L2" s="220"/>
      <c r="M2" s="220"/>
      <c r="N2" s="220"/>
      <c r="O2" s="220"/>
      <c r="P2" s="220"/>
      <c r="Q2" s="220"/>
      <c r="R2" s="220"/>
      <c r="S2" s="220"/>
    </row>
    <row r="3" spans="1:32" ht="9" customHeight="1" thickBot="1" x14ac:dyDescent="0.35">
      <c r="A3" s="220"/>
      <c r="B3" s="220"/>
      <c r="C3" s="220"/>
      <c r="D3" s="220"/>
      <c r="E3" s="220"/>
      <c r="F3" s="220"/>
      <c r="G3" s="220"/>
      <c r="H3" s="220"/>
      <c r="I3" s="220"/>
      <c r="J3" s="220"/>
      <c r="K3" s="542" t="s">
        <v>48</v>
      </c>
      <c r="L3" s="542"/>
      <c r="M3" s="543" t="s">
        <v>47</v>
      </c>
      <c r="N3" s="543"/>
      <c r="O3" s="543"/>
      <c r="P3" s="267"/>
      <c r="Q3" s="267"/>
      <c r="R3" s="267"/>
      <c r="S3" s="267"/>
    </row>
    <row r="4" spans="1:32" ht="15.95" customHeight="1" thickBot="1" x14ac:dyDescent="0.35">
      <c r="A4" s="542" t="s">
        <v>46</v>
      </c>
      <c r="B4" s="542"/>
      <c r="C4" s="543" t="s">
        <v>45</v>
      </c>
      <c r="D4" s="543"/>
      <c r="E4" s="543"/>
      <c r="F4" s="543"/>
      <c r="G4" s="543"/>
      <c r="H4" s="543"/>
      <c r="I4" s="220"/>
      <c r="J4" s="220"/>
      <c r="K4" s="542"/>
      <c r="L4" s="542"/>
      <c r="M4" s="543"/>
      <c r="N4" s="543"/>
      <c r="O4" s="543"/>
      <c r="P4" s="267"/>
      <c r="Q4" s="267"/>
      <c r="R4" s="267"/>
      <c r="S4" s="267"/>
    </row>
    <row r="5" spans="1:32" ht="9" customHeight="1" thickBot="1" x14ac:dyDescent="0.35">
      <c r="A5" s="542"/>
      <c r="B5" s="542"/>
      <c r="C5" s="543"/>
      <c r="D5" s="543"/>
      <c r="E5" s="543"/>
      <c r="F5" s="543"/>
      <c r="G5" s="543"/>
      <c r="H5" s="543"/>
      <c r="I5" s="220"/>
      <c r="J5" s="220"/>
      <c r="K5" s="220"/>
      <c r="L5" s="220"/>
      <c r="M5" s="220"/>
      <c r="N5" s="220"/>
      <c r="O5" s="220"/>
      <c r="P5" s="220"/>
      <c r="Q5" s="220"/>
      <c r="R5" s="220"/>
      <c r="S5" s="220"/>
    </row>
    <row r="6" spans="1:32" ht="9" customHeight="1" thickBot="1" x14ac:dyDescent="0.35">
      <c r="A6" s="220"/>
      <c r="B6" s="220"/>
      <c r="C6" s="220"/>
      <c r="D6" s="220"/>
      <c r="E6" s="220"/>
      <c r="F6" s="220"/>
      <c r="G6" s="220"/>
      <c r="H6" s="220"/>
      <c r="I6" s="220"/>
      <c r="J6" s="220"/>
      <c r="K6" s="542" t="s">
        <v>44</v>
      </c>
      <c r="L6" s="542"/>
      <c r="M6" s="543">
        <v>2018</v>
      </c>
      <c r="N6" s="543"/>
      <c r="O6" s="543"/>
      <c r="P6" s="267"/>
      <c r="Q6" s="267"/>
      <c r="R6" s="267"/>
      <c r="S6" s="267"/>
    </row>
    <row r="7" spans="1:32" ht="15.95" customHeight="1" thickBot="1" x14ac:dyDescent="0.35">
      <c r="A7" s="542" t="s">
        <v>43</v>
      </c>
      <c r="B7" s="542"/>
      <c r="C7" s="543" t="s">
        <v>42</v>
      </c>
      <c r="D7" s="543"/>
      <c r="E7" s="543"/>
      <c r="F7" s="543"/>
      <c r="G7" s="543"/>
      <c r="H7" s="543"/>
      <c r="I7" s="220"/>
      <c r="J7" s="220"/>
      <c r="K7" s="542"/>
      <c r="L7" s="542"/>
      <c r="M7" s="543"/>
      <c r="N7" s="543"/>
      <c r="O7" s="543"/>
      <c r="P7" s="267"/>
      <c r="Q7" s="267"/>
      <c r="R7" s="267"/>
      <c r="S7" s="267"/>
    </row>
    <row r="8" spans="1:32" ht="6" customHeight="1" thickBot="1" x14ac:dyDescent="0.35">
      <c r="A8" s="542"/>
      <c r="B8" s="542"/>
      <c r="C8" s="543"/>
      <c r="D8" s="543"/>
      <c r="E8" s="543"/>
      <c r="F8" s="543"/>
      <c r="G8" s="543"/>
      <c r="H8" s="543"/>
      <c r="I8" s="220"/>
      <c r="J8" s="220"/>
      <c r="K8" s="220"/>
      <c r="L8" s="220"/>
      <c r="M8" s="220"/>
      <c r="N8" s="220"/>
      <c r="O8" s="220"/>
      <c r="P8" s="220"/>
      <c r="Q8" s="220"/>
      <c r="R8" s="220"/>
      <c r="S8" s="220"/>
    </row>
    <row r="9" spans="1:32" ht="3" customHeight="1" thickBot="1" x14ac:dyDescent="0.35">
      <c r="A9" s="542"/>
      <c r="B9" s="542"/>
      <c r="C9" s="543"/>
      <c r="D9" s="543"/>
      <c r="E9" s="543"/>
      <c r="F9" s="543"/>
      <c r="G9" s="543"/>
      <c r="H9" s="543"/>
      <c r="I9" s="220"/>
      <c r="J9" s="220"/>
      <c r="K9" s="532" t="s">
        <v>39</v>
      </c>
      <c r="L9" s="532"/>
      <c r="M9" s="532"/>
      <c r="N9" s="532"/>
      <c r="O9" s="532"/>
      <c r="P9" s="266"/>
      <c r="Q9" s="266"/>
      <c r="R9" s="266"/>
      <c r="S9" s="266"/>
    </row>
    <row r="10" spans="1:32" ht="11.1" customHeight="1" thickBot="1" x14ac:dyDescent="0.35">
      <c r="A10" s="220"/>
      <c r="B10" s="220"/>
      <c r="C10" s="220"/>
      <c r="D10" s="220"/>
      <c r="E10" s="220"/>
      <c r="F10" s="220"/>
      <c r="G10" s="220"/>
      <c r="H10" s="220"/>
      <c r="I10" s="220"/>
      <c r="J10" s="220"/>
      <c r="K10" s="532"/>
      <c r="L10" s="532"/>
      <c r="M10" s="532"/>
      <c r="N10" s="532"/>
      <c r="O10" s="532"/>
      <c r="P10" s="266"/>
      <c r="Q10" s="266"/>
      <c r="R10" s="266"/>
      <c r="S10" s="266"/>
    </row>
    <row r="11" spans="1:32" ht="6" customHeight="1" thickBot="1" x14ac:dyDescent="0.35">
      <c r="A11" s="542" t="s">
        <v>41</v>
      </c>
      <c r="B11" s="542"/>
      <c r="C11" s="543" t="s">
        <v>40</v>
      </c>
      <c r="D11" s="543"/>
      <c r="E11" s="543"/>
      <c r="F11" s="543"/>
      <c r="G11" s="543"/>
      <c r="H11" s="543"/>
      <c r="I11" s="220"/>
      <c r="J11" s="220"/>
      <c r="K11" s="532"/>
      <c r="L11" s="532"/>
      <c r="M11" s="532"/>
      <c r="N11" s="532"/>
      <c r="O11" s="532"/>
      <c r="P11" s="266"/>
      <c r="Q11" s="266"/>
      <c r="R11" s="266"/>
      <c r="S11" s="266"/>
    </row>
    <row r="12" spans="1:32" ht="18.95" customHeight="1" thickBot="1" x14ac:dyDescent="0.35">
      <c r="A12" s="542"/>
      <c r="B12" s="542"/>
      <c r="C12" s="543"/>
      <c r="D12" s="543"/>
      <c r="E12" s="543"/>
      <c r="F12" s="543"/>
      <c r="G12" s="543"/>
      <c r="H12" s="543"/>
      <c r="I12" s="220"/>
      <c r="J12" s="220"/>
      <c r="K12" s="220"/>
      <c r="L12" s="220"/>
      <c r="M12" s="220"/>
      <c r="N12" s="220"/>
      <c r="O12" s="220"/>
      <c r="P12" s="220"/>
      <c r="Q12" s="220"/>
      <c r="R12" s="220"/>
      <c r="S12" s="220"/>
    </row>
    <row r="13" spans="1:32" ht="20.100000000000001" customHeight="1" thickBot="1" x14ac:dyDescent="0.35">
      <c r="A13" s="532" t="s">
        <v>39</v>
      </c>
      <c r="B13" s="532"/>
      <c r="C13" s="532"/>
      <c r="D13" s="532"/>
      <c r="E13" s="532"/>
      <c r="F13" s="532"/>
      <c r="G13" s="532"/>
      <c r="H13" s="532"/>
      <c r="I13" s="532"/>
      <c r="J13" s="532"/>
      <c r="K13" s="532"/>
      <c r="L13" s="532"/>
      <c r="M13" s="532"/>
      <c r="N13" s="532"/>
      <c r="O13" s="532"/>
      <c r="P13" s="266"/>
      <c r="Q13" s="266"/>
      <c r="R13" s="266"/>
      <c r="S13" s="266"/>
    </row>
    <row r="14" spans="1:32" ht="42" customHeight="1" thickBot="1" x14ac:dyDescent="0.35">
      <c r="A14" s="533" t="s">
        <v>38</v>
      </c>
      <c r="B14" s="533"/>
      <c r="C14" s="533"/>
      <c r="D14" s="533"/>
      <c r="E14" s="533"/>
      <c r="F14" s="533" t="s">
        <v>131</v>
      </c>
      <c r="G14" s="533"/>
      <c r="H14" s="533"/>
      <c r="I14" s="533"/>
      <c r="J14" s="533"/>
      <c r="K14" s="533"/>
      <c r="L14" s="533" t="s">
        <v>37</v>
      </c>
      <c r="M14" s="533"/>
      <c r="N14" s="533"/>
      <c r="O14" s="534"/>
      <c r="P14" s="538" t="s">
        <v>166</v>
      </c>
      <c r="Q14" s="539"/>
      <c r="R14" s="221">
        <v>43220</v>
      </c>
      <c r="S14" s="540" t="s">
        <v>161</v>
      </c>
      <c r="T14" s="536" t="s">
        <v>228</v>
      </c>
      <c r="U14" s="222"/>
      <c r="V14" s="538" t="s">
        <v>166</v>
      </c>
      <c r="W14" s="539"/>
      <c r="X14" s="221">
        <v>43343</v>
      </c>
      <c r="Y14" s="540" t="s">
        <v>161</v>
      </c>
      <c r="Z14" s="536" t="s">
        <v>224</v>
      </c>
      <c r="AA14" s="222"/>
      <c r="AB14" s="538" t="s">
        <v>166</v>
      </c>
      <c r="AC14" s="539"/>
      <c r="AD14" s="221">
        <v>43465</v>
      </c>
      <c r="AE14" s="540" t="s">
        <v>161</v>
      </c>
      <c r="AF14" s="536" t="s">
        <v>223</v>
      </c>
    </row>
    <row r="15" spans="1:32" ht="70.5" customHeight="1" thickBot="1" x14ac:dyDescent="0.35">
      <c r="A15" s="269" t="s">
        <v>36</v>
      </c>
      <c r="B15" s="535" t="s">
        <v>35</v>
      </c>
      <c r="C15" s="535"/>
      <c r="D15" s="269" t="s">
        <v>34</v>
      </c>
      <c r="E15" s="269" t="s">
        <v>33</v>
      </c>
      <c r="F15" s="269" t="s">
        <v>32</v>
      </c>
      <c r="G15" s="269" t="s">
        <v>31</v>
      </c>
      <c r="H15" s="535" t="s">
        <v>30</v>
      </c>
      <c r="I15" s="535"/>
      <c r="J15" s="535" t="s">
        <v>29</v>
      </c>
      <c r="K15" s="535"/>
      <c r="L15" s="535" t="s">
        <v>132</v>
      </c>
      <c r="M15" s="535"/>
      <c r="N15" s="269" t="s">
        <v>133</v>
      </c>
      <c r="O15" s="223" t="s">
        <v>19</v>
      </c>
      <c r="P15" s="265" t="s">
        <v>88</v>
      </c>
      <c r="Q15" s="265" t="s">
        <v>89</v>
      </c>
      <c r="R15" s="265" t="s">
        <v>160</v>
      </c>
      <c r="S15" s="541"/>
      <c r="T15" s="537"/>
      <c r="U15" s="268"/>
      <c r="V15" s="265" t="s">
        <v>88</v>
      </c>
      <c r="W15" s="265" t="s">
        <v>89</v>
      </c>
      <c r="X15" s="265" t="s">
        <v>160</v>
      </c>
      <c r="Y15" s="541"/>
      <c r="Z15" s="537"/>
      <c r="AA15" s="268"/>
      <c r="AB15" s="265" t="s">
        <v>88</v>
      </c>
      <c r="AC15" s="265" t="s">
        <v>89</v>
      </c>
      <c r="AD15" s="265" t="s">
        <v>160</v>
      </c>
      <c r="AE15" s="541"/>
      <c r="AF15" s="537"/>
    </row>
    <row r="16" spans="1:32" ht="39.950000000000003" customHeight="1" thickBot="1" x14ac:dyDescent="0.35">
      <c r="A16" s="535"/>
      <c r="B16" s="535"/>
      <c r="C16" s="535"/>
      <c r="D16" s="535"/>
      <c r="E16" s="535"/>
      <c r="F16" s="535"/>
      <c r="G16" s="535"/>
      <c r="H16" s="535"/>
      <c r="I16" s="535"/>
      <c r="J16" s="535"/>
      <c r="K16" s="535"/>
      <c r="L16" s="535"/>
      <c r="M16" s="535"/>
      <c r="N16" s="535"/>
      <c r="O16" s="535"/>
      <c r="P16" s="264">
        <f>+COUNTIF(P17:P17,"&lt;&gt;"&amp;"")</f>
        <v>0</v>
      </c>
      <c r="Q16" s="264">
        <f>+COUNTIF(Q17:Q17,"Cumplida "&amp;"*")</f>
        <v>0</v>
      </c>
      <c r="R16" s="224" t="str">
        <f>IFERROR(+Q16/P16,"No se programaron actividades relacionadas con este objetivo")</f>
        <v>No se programaron actividades relacionadas con este objetivo</v>
      </c>
      <c r="S16" s="264"/>
      <c r="T16" s="225"/>
      <c r="U16" s="226"/>
      <c r="V16" s="264">
        <f>+COUNTIF(V17:V17,"&lt;&gt;"&amp;"")</f>
        <v>0</v>
      </c>
      <c r="W16" s="264">
        <f>+COUNTIF(W17:W17,"Cumplida "&amp;"*")</f>
        <v>0</v>
      </c>
      <c r="X16" s="224" t="str">
        <f>IFERROR(+W16/V16,"No se programaron actividades relacionadas con este objetivo")</f>
        <v>No se programaron actividades relacionadas con este objetivo</v>
      </c>
      <c r="Y16" s="264"/>
      <c r="Z16" s="225"/>
      <c r="AA16" s="226"/>
      <c r="AB16" s="264">
        <f>+COUNTIF(AB17:AB17,"&lt;&gt;"&amp;"")</f>
        <v>0</v>
      </c>
      <c r="AC16" s="264">
        <f>+COUNTIF(AC17:AC17,"Cumplida "&amp;"*")</f>
        <v>0</v>
      </c>
      <c r="AD16" s="224" t="str">
        <f>IFERROR(+AC16/AB16,"No se programaron actividades relacionadas con este objetivo")</f>
        <v>No se programaron actividades relacionadas con este objetivo</v>
      </c>
      <c r="AE16" s="264"/>
      <c r="AF16" s="225"/>
    </row>
    <row r="17" spans="1:32" ht="297.75" customHeight="1" thickBot="1" x14ac:dyDescent="0.35">
      <c r="A17" s="437" t="s">
        <v>178</v>
      </c>
      <c r="B17" s="530">
        <v>7760</v>
      </c>
      <c r="C17" s="530"/>
      <c r="D17" s="437" t="s">
        <v>225</v>
      </c>
      <c r="E17" s="437" t="s">
        <v>177</v>
      </c>
      <c r="F17" s="437" t="s">
        <v>668</v>
      </c>
      <c r="G17" s="437" t="s">
        <v>226</v>
      </c>
      <c r="H17" s="530" t="s">
        <v>28</v>
      </c>
      <c r="I17" s="530"/>
      <c r="J17" s="530" t="s">
        <v>27</v>
      </c>
      <c r="K17" s="530"/>
      <c r="L17" s="531">
        <v>43115</v>
      </c>
      <c r="M17" s="531"/>
      <c r="N17" s="438">
        <v>43462</v>
      </c>
      <c r="O17" s="437" t="s">
        <v>227</v>
      </c>
      <c r="P17" s="436"/>
      <c r="Q17" s="227" t="s">
        <v>157</v>
      </c>
      <c r="R17" s="270"/>
      <c r="S17" s="270" t="s">
        <v>201</v>
      </c>
      <c r="T17" s="495" t="s">
        <v>611</v>
      </c>
      <c r="U17" s="228"/>
      <c r="V17" s="270"/>
      <c r="W17" s="227"/>
      <c r="X17" s="270"/>
      <c r="Y17" s="270"/>
      <c r="Z17" s="235"/>
      <c r="AA17" s="228"/>
      <c r="AB17" s="270"/>
      <c r="AC17" s="227"/>
      <c r="AD17" s="270"/>
      <c r="AE17" s="270"/>
      <c r="AF17" s="229"/>
    </row>
    <row r="18" spans="1:32" x14ac:dyDescent="0.3"/>
    <row r="19" spans="1:32" x14ac:dyDescent="0.3"/>
    <row r="20" spans="1:32" x14ac:dyDescent="0.3"/>
    <row r="21" spans="1:32" x14ac:dyDescent="0.3"/>
  </sheetData>
  <customSheetViews>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36">
    <mergeCell ref="A1:O1"/>
    <mergeCell ref="A2:B2"/>
    <mergeCell ref="C2:H2"/>
    <mergeCell ref="K3:L4"/>
    <mergeCell ref="M3:O4"/>
    <mergeCell ref="A4:B5"/>
    <mergeCell ref="C4:H5"/>
    <mergeCell ref="K6:L7"/>
    <mergeCell ref="M6:O7"/>
    <mergeCell ref="A7:B9"/>
    <mergeCell ref="C7:H9"/>
    <mergeCell ref="K9:O11"/>
    <mergeCell ref="A11:B12"/>
    <mergeCell ref="C11:H12"/>
    <mergeCell ref="T14:T15"/>
    <mergeCell ref="AF14:AF15"/>
    <mergeCell ref="B15:C15"/>
    <mergeCell ref="H15:I15"/>
    <mergeCell ref="J15:K15"/>
    <mergeCell ref="L15:M15"/>
    <mergeCell ref="Z14:Z15"/>
    <mergeCell ref="AB14:AC14"/>
    <mergeCell ref="AE14:AE15"/>
    <mergeCell ref="S14:S15"/>
    <mergeCell ref="P14:Q14"/>
    <mergeCell ref="V14:W14"/>
    <mergeCell ref="Y14:Y15"/>
    <mergeCell ref="B17:C17"/>
    <mergeCell ref="H17:I17"/>
    <mergeCell ref="J17:K17"/>
    <mergeCell ref="L17:M17"/>
    <mergeCell ref="A13:O13"/>
    <mergeCell ref="A14:E14"/>
    <mergeCell ref="F14:K14"/>
    <mergeCell ref="L14:O14"/>
    <mergeCell ref="A16:O16"/>
  </mergeCells>
  <conditionalFormatting sqref="W17">
    <cfRule type="cellIs" dxfId="588" priority="61" operator="equal">
      <formula>"Vencida"</formula>
    </cfRule>
    <cfRule type="cellIs" dxfId="587" priority="62" operator="equal">
      <formula>"No Cumplida"</formula>
    </cfRule>
    <cfRule type="cellIs" dxfId="586" priority="63" operator="equal">
      <formula>"En Avance"</formula>
    </cfRule>
    <cfRule type="cellIs" dxfId="585" priority="64" operator="equal">
      <formula>"Cumplida (FT)"</formula>
    </cfRule>
    <cfRule type="cellIs" dxfId="584" priority="65" operator="equal">
      <formula>"Cumplida (DT)"</formula>
    </cfRule>
    <cfRule type="cellIs" dxfId="583" priority="66" operator="equal">
      <formula>"Sin Avance"</formula>
    </cfRule>
  </conditionalFormatting>
  <conditionalFormatting sqref="AC17">
    <cfRule type="cellIs" dxfId="582" priority="37" operator="equal">
      <formula>"Vencida"</formula>
    </cfRule>
    <cfRule type="cellIs" dxfId="581" priority="38" operator="equal">
      <formula>"No Cumplida"</formula>
    </cfRule>
    <cfRule type="cellIs" dxfId="580" priority="39" operator="equal">
      <formula>"En Avance"</formula>
    </cfRule>
    <cfRule type="cellIs" dxfId="579" priority="40" operator="equal">
      <formula>"Cumplida (FT)"</formula>
    </cfRule>
    <cfRule type="cellIs" dxfId="578" priority="41" operator="equal">
      <formula>"Cumplida (DT)"</formula>
    </cfRule>
    <cfRule type="cellIs" dxfId="577" priority="42" operator="equal">
      <formula>"Sin Avance"</formula>
    </cfRule>
  </conditionalFormatting>
  <conditionalFormatting sqref="Q17">
    <cfRule type="cellIs" dxfId="576" priority="1" operator="equal">
      <formula>"Vencida"</formula>
    </cfRule>
    <cfRule type="cellIs" dxfId="575" priority="2" operator="equal">
      <formula>"No Cumplida"</formula>
    </cfRule>
    <cfRule type="cellIs" dxfId="574" priority="3" operator="equal">
      <formula>"En Avance"</formula>
    </cfRule>
    <cfRule type="cellIs" dxfId="573" priority="4" operator="equal">
      <formula>"Cumplida (FT)"</formula>
    </cfRule>
    <cfRule type="cellIs" dxfId="572" priority="5" operator="equal">
      <formula>"Cumplida (DT)"</formula>
    </cfRule>
    <cfRule type="cellIs" dxfId="571" priority="6" operator="equal">
      <formula>"Sin Avance"</formula>
    </cfRule>
  </conditionalFormatting>
  <dataValidations count="1">
    <dataValidation type="list" allowBlank="1" showInputMessage="1" showErrorMessage="1" sqref="W17 AC17 Q17">
      <formula1>Califica</formula1>
    </dataValidation>
  </dataValidations>
  <printOptions horizontalCentered="1"/>
  <pageMargins left="0.23622047244094491" right="0.23622047244094491" top="0.74803149606299213" bottom="0.74803149606299213" header="0.31496062992125984" footer="0.31496062992125984"/>
  <pageSetup scale="22" fitToHeight="0" orientation="landscape" r:id="rId3"/>
  <headerFooter>
    <oddHeader>&amp;L
&amp;C
&amp;G</oddHeader>
    <oddFooter>&amp;L&amp;9Aprobó: Yanira Villamil S. - Jefe Oficina de Control Interno 
Revisó: Flor Alicia Rojas/OCI 
Elaboró: Marcela López&amp;R&amp;9&amp;P de &amp;N</oddFooter>
  </headerFooter>
  <rowBreaks count="1" manualBreakCount="1">
    <brk id="42" max="16383" man="1"/>
  </rowBreaks>
  <legacyDrawing r:id="rId4"/>
  <legacyDrawingHF r:id="rId5"/>
  <picture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fitToPage="1"/>
  </sheetPr>
  <dimension ref="A1:X135"/>
  <sheetViews>
    <sheetView showGridLines="0" showWhiteSpace="0" zoomScaleNormal="100" zoomScaleSheetLayoutView="55" workbookViewId="0"/>
  </sheetViews>
  <sheetFormatPr baseColWidth="10" defaultColWidth="11.42578125"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customWidth="1"/>
    <col min="12" max="12" width="80.5703125" style="28" customWidth="1"/>
    <col min="13" max="13" width="1.42578125" style="4" customWidth="1"/>
    <col min="14" max="15" width="13.42578125" style="4" customWidth="1"/>
    <col min="16" max="16" width="15.5703125" style="4" customWidth="1"/>
    <col min="17" max="17" width="15.7109375" style="4" customWidth="1"/>
    <col min="18" max="18" width="99.425781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61" width="11.42578125" style="4" customWidth="1"/>
    <col min="262" max="16384" width="11.42578125" style="4"/>
  </cols>
  <sheetData>
    <row r="1" spans="1:24" x14ac:dyDescent="0.25"/>
    <row r="2" spans="1:24" ht="21" x14ac:dyDescent="0.25">
      <c r="A2" s="31" t="s">
        <v>72</v>
      </c>
      <c r="B2" s="31"/>
      <c r="C2" s="30"/>
      <c r="D2" s="30"/>
      <c r="E2" s="30"/>
      <c r="F2" s="30"/>
      <c r="G2" s="30"/>
      <c r="H2" s="30"/>
      <c r="I2" s="30"/>
      <c r="J2" s="30"/>
      <c r="K2" s="30"/>
      <c r="L2" s="30"/>
      <c r="M2" s="30"/>
      <c r="N2" s="30"/>
      <c r="O2" s="30"/>
      <c r="P2" s="30"/>
      <c r="Q2" s="30"/>
      <c r="R2" s="30"/>
      <c r="S2" s="99"/>
      <c r="T2" s="30"/>
      <c r="U2" s="30"/>
      <c r="V2" s="30"/>
      <c r="W2" s="30"/>
      <c r="X2" s="30"/>
    </row>
    <row r="3" spans="1:24" x14ac:dyDescent="0.2">
      <c r="B3" s="21"/>
      <c r="C3" s="22"/>
    </row>
    <row r="4" spans="1:24" x14ac:dyDescent="0.2">
      <c r="A4" s="23" t="s">
        <v>13</v>
      </c>
      <c r="B4" s="23"/>
      <c r="C4" s="24" t="s">
        <v>92</v>
      </c>
    </row>
    <row r="5" spans="1:24" x14ac:dyDescent="0.2">
      <c r="A5" s="23" t="s">
        <v>93</v>
      </c>
      <c r="B5" s="23"/>
      <c r="C5" s="272">
        <v>2018</v>
      </c>
    </row>
    <row r="6" spans="1:24" x14ac:dyDescent="0.25">
      <c r="A6" s="25" t="s">
        <v>94</v>
      </c>
      <c r="B6" s="25"/>
      <c r="C6" s="26" t="s">
        <v>207</v>
      </c>
    </row>
    <row r="7" spans="1:24" x14ac:dyDescent="0.25">
      <c r="C7" s="273"/>
    </row>
    <row r="8" spans="1:24" ht="13.5" thickBot="1" x14ac:dyDescent="0.3">
      <c r="G8" s="5"/>
    </row>
    <row r="9" spans="1:24" ht="19.5" thickBot="1" x14ac:dyDescent="0.3">
      <c r="A9" s="513" t="s">
        <v>73</v>
      </c>
      <c r="B9" s="514"/>
      <c r="C9" s="514"/>
      <c r="D9" s="514"/>
      <c r="E9" s="514"/>
      <c r="F9" s="515"/>
      <c r="G9" s="16"/>
      <c r="H9" s="516" t="s">
        <v>7</v>
      </c>
      <c r="I9" s="517"/>
      <c r="J9" s="517"/>
      <c r="K9" s="517"/>
      <c r="L9" s="518"/>
      <c r="N9" s="516" t="s">
        <v>8</v>
      </c>
      <c r="O9" s="517"/>
      <c r="P9" s="517"/>
      <c r="Q9" s="517"/>
      <c r="R9" s="518"/>
      <c r="T9" s="516" t="s">
        <v>9</v>
      </c>
      <c r="U9" s="517"/>
      <c r="V9" s="517"/>
      <c r="W9" s="517"/>
      <c r="X9" s="518"/>
    </row>
    <row r="10" spans="1:24" ht="38.1" customHeight="1" thickBot="1" x14ac:dyDescent="0.3">
      <c r="A10" s="75" t="s">
        <v>84</v>
      </c>
      <c r="B10" s="519" t="s">
        <v>107</v>
      </c>
      <c r="C10" s="544"/>
      <c r="D10" s="544"/>
      <c r="E10" s="544"/>
      <c r="F10" s="545"/>
      <c r="G10" s="1"/>
      <c r="H10" s="98" t="s">
        <v>166</v>
      </c>
      <c r="I10" s="97"/>
      <c r="J10" s="55">
        <v>43220</v>
      </c>
      <c r="K10" s="521" t="s">
        <v>161</v>
      </c>
      <c r="L10" s="521" t="s">
        <v>0</v>
      </c>
      <c r="N10" s="98" t="s">
        <v>166</v>
      </c>
      <c r="O10" s="97"/>
      <c r="P10" s="55">
        <v>43343</v>
      </c>
      <c r="Q10" s="521" t="s">
        <v>161</v>
      </c>
      <c r="R10" s="521" t="s">
        <v>0</v>
      </c>
      <c r="T10" s="98" t="s">
        <v>166</v>
      </c>
      <c r="U10" s="97"/>
      <c r="V10" s="55">
        <v>43465</v>
      </c>
      <c r="W10" s="83"/>
      <c r="X10" s="521" t="s">
        <v>0</v>
      </c>
    </row>
    <row r="11" spans="1:24" ht="26.25" thickBot="1" x14ac:dyDescent="0.3">
      <c r="A11" s="64" t="s">
        <v>11</v>
      </c>
      <c r="B11" s="546" t="s">
        <v>80</v>
      </c>
      <c r="C11" s="529"/>
      <c r="D11" s="53" t="s">
        <v>81</v>
      </c>
      <c r="E11" s="53" t="s">
        <v>82</v>
      </c>
      <c r="F11" s="54" t="s">
        <v>83</v>
      </c>
      <c r="H11" s="56" t="s">
        <v>12</v>
      </c>
      <c r="I11" s="102" t="s">
        <v>10</v>
      </c>
      <c r="J11" s="102" t="s">
        <v>85</v>
      </c>
      <c r="K11" s="522"/>
      <c r="L11" s="522"/>
      <c r="N11" s="56" t="s">
        <v>12</v>
      </c>
      <c r="O11" s="102" t="s">
        <v>10</v>
      </c>
      <c r="P11" s="102" t="s">
        <v>85</v>
      </c>
      <c r="Q11" s="522"/>
      <c r="R11" s="522"/>
      <c r="T11" s="56" t="s">
        <v>12</v>
      </c>
      <c r="U11" s="102" t="s">
        <v>10</v>
      </c>
      <c r="V11" s="102" t="s">
        <v>85</v>
      </c>
      <c r="W11" s="102"/>
      <c r="X11" s="522"/>
    </row>
    <row r="12" spans="1:24" ht="30" customHeight="1" thickBot="1" x14ac:dyDescent="0.3">
      <c r="A12" s="548" t="s">
        <v>136</v>
      </c>
      <c r="B12" s="57"/>
      <c r="C12" s="58" t="s">
        <v>179</v>
      </c>
      <c r="D12" s="57"/>
      <c r="E12" s="57"/>
      <c r="F12" s="67"/>
      <c r="G12" s="3"/>
      <c r="H12" s="87">
        <f>+COUNTIF(H13:H20,"&lt;&gt;"&amp;"")</f>
        <v>4</v>
      </c>
      <c r="I12" s="88">
        <f>+COUNTIF(I13:I20,"Cumplida "&amp;"*")</f>
        <v>4</v>
      </c>
      <c r="J12" s="89">
        <f>IFERROR(+I12/H12,"No se programaron actividades relacionadas con este objetivo")</f>
        <v>1</v>
      </c>
      <c r="K12" s="90"/>
      <c r="L12" s="91"/>
      <c r="M12" s="2"/>
      <c r="N12" s="87">
        <f>+COUNTIF(N13:N20,"&lt;&gt;"&amp;"")</f>
        <v>0</v>
      </c>
      <c r="O12" s="88">
        <f>+COUNTIF(O13:O20,"Cumplida "&amp;"*")</f>
        <v>0</v>
      </c>
      <c r="P12" s="89" t="str">
        <f>IFERROR(+O12/N12,"No se programaron actividades relacionadas con este objetivo")</f>
        <v>No se programaron actividades relacionadas con este objetivo</v>
      </c>
      <c r="Q12" s="90"/>
      <c r="R12" s="91"/>
      <c r="S12" s="18"/>
      <c r="T12" s="87">
        <f>+COUNTIF(T13:T20,"&lt;&gt;"&amp;"")</f>
        <v>0</v>
      </c>
      <c r="U12" s="88">
        <f>+COUNTIF(U13:U20,"Cumplida "&amp;"*")</f>
        <v>0</v>
      </c>
      <c r="V12" s="89" t="str">
        <f>IFERROR(+U12/T12,"No se programaron actividades relacionadas con este objetivo")</f>
        <v>No se programaron actividades relacionadas con este objetivo</v>
      </c>
      <c r="W12" s="90"/>
      <c r="X12" s="91"/>
    </row>
    <row r="13" spans="1:24" ht="306.75" customHeight="1" x14ac:dyDescent="0.25">
      <c r="A13" s="549"/>
      <c r="B13" s="280">
        <v>1</v>
      </c>
      <c r="C13" s="281" t="s">
        <v>229</v>
      </c>
      <c r="D13" s="281" t="s">
        <v>137</v>
      </c>
      <c r="E13" s="281" t="s">
        <v>237</v>
      </c>
      <c r="F13" s="284">
        <v>43281</v>
      </c>
      <c r="H13" s="9">
        <v>1</v>
      </c>
      <c r="I13" s="86" t="s">
        <v>158</v>
      </c>
      <c r="J13" s="10"/>
      <c r="K13" s="11" t="s">
        <v>201</v>
      </c>
      <c r="L13" s="27" t="s">
        <v>675</v>
      </c>
      <c r="N13" s="92"/>
      <c r="O13" s="86"/>
      <c r="P13" s="10"/>
      <c r="Q13" s="11" t="s">
        <v>201</v>
      </c>
      <c r="R13" s="27"/>
      <c r="T13" s="92"/>
      <c r="U13" s="86"/>
      <c r="V13" s="10"/>
      <c r="W13" s="11"/>
      <c r="X13" s="27"/>
    </row>
    <row r="14" spans="1:24" ht="209.25" customHeight="1" x14ac:dyDescent="0.25">
      <c r="A14" s="549"/>
      <c r="B14" s="280">
        <v>2</v>
      </c>
      <c r="C14" s="282" t="s">
        <v>230</v>
      </c>
      <c r="D14" s="282" t="s">
        <v>231</v>
      </c>
      <c r="E14" s="281" t="s">
        <v>237</v>
      </c>
      <c r="F14" s="284">
        <v>43281</v>
      </c>
      <c r="H14" s="9">
        <v>1</v>
      </c>
      <c r="I14" s="86" t="s">
        <v>158</v>
      </c>
      <c r="J14" s="10"/>
      <c r="K14" s="11" t="s">
        <v>201</v>
      </c>
      <c r="L14" s="212" t="s">
        <v>676</v>
      </c>
      <c r="N14" s="93"/>
      <c r="O14" s="86"/>
      <c r="P14" s="10"/>
      <c r="Q14" s="11" t="s">
        <v>201</v>
      </c>
      <c r="R14" s="27"/>
      <c r="T14" s="93"/>
      <c r="U14" s="86"/>
      <c r="V14" s="10"/>
      <c r="W14" s="11"/>
      <c r="X14" s="27"/>
    </row>
    <row r="15" spans="1:24" ht="236.25" customHeight="1" x14ac:dyDescent="0.25">
      <c r="A15" s="549"/>
      <c r="B15" s="280">
        <v>3</v>
      </c>
      <c r="C15" s="281" t="s">
        <v>232</v>
      </c>
      <c r="D15" s="281" t="s">
        <v>233</v>
      </c>
      <c r="E15" s="281" t="s">
        <v>237</v>
      </c>
      <c r="F15" s="284">
        <v>43281</v>
      </c>
      <c r="H15" s="9"/>
      <c r="I15" s="86" t="s">
        <v>158</v>
      </c>
      <c r="J15" s="10"/>
      <c r="K15" s="11" t="s">
        <v>201</v>
      </c>
      <c r="L15" s="27" t="s">
        <v>677</v>
      </c>
      <c r="N15" s="93"/>
      <c r="O15" s="86"/>
      <c r="P15" s="10"/>
      <c r="Q15" s="11" t="s">
        <v>201</v>
      </c>
      <c r="R15" s="27"/>
      <c r="T15" s="93"/>
      <c r="U15" s="86"/>
      <c r="V15" s="10"/>
      <c r="W15" s="11"/>
      <c r="X15" s="27"/>
    </row>
    <row r="16" spans="1:24" ht="193.5" customHeight="1" x14ac:dyDescent="0.25">
      <c r="A16" s="549"/>
      <c r="B16" s="280">
        <v>4</v>
      </c>
      <c r="C16" s="281" t="s">
        <v>138</v>
      </c>
      <c r="D16" s="281" t="s">
        <v>234</v>
      </c>
      <c r="E16" s="283" t="s">
        <v>238</v>
      </c>
      <c r="F16" s="284">
        <v>43281</v>
      </c>
      <c r="H16" s="9">
        <v>1</v>
      </c>
      <c r="I16" s="86" t="s">
        <v>158</v>
      </c>
      <c r="J16" s="10"/>
      <c r="K16" s="11" t="s">
        <v>201</v>
      </c>
      <c r="L16" s="85" t="s">
        <v>678</v>
      </c>
      <c r="N16" s="93"/>
      <c r="O16" s="86"/>
      <c r="P16" s="10"/>
      <c r="Q16" s="11" t="s">
        <v>201</v>
      </c>
      <c r="R16" s="85"/>
      <c r="T16" s="93"/>
      <c r="U16" s="86"/>
      <c r="V16" s="10"/>
      <c r="W16" s="11"/>
      <c r="X16" s="27"/>
    </row>
    <row r="17" spans="1:24" ht="168" customHeight="1" x14ac:dyDescent="0.25">
      <c r="A17" s="549"/>
      <c r="B17" s="280">
        <v>5</v>
      </c>
      <c r="C17" s="282" t="s">
        <v>235</v>
      </c>
      <c r="D17" s="282" t="s">
        <v>679</v>
      </c>
      <c r="E17" s="281" t="s">
        <v>239</v>
      </c>
      <c r="F17" s="276">
        <v>43464</v>
      </c>
      <c r="H17" s="9">
        <v>1</v>
      </c>
      <c r="I17" s="86" t="s">
        <v>157</v>
      </c>
      <c r="J17" s="10"/>
      <c r="K17" s="11" t="s">
        <v>201</v>
      </c>
      <c r="L17" s="85" t="s">
        <v>680</v>
      </c>
      <c r="N17" s="93"/>
      <c r="O17" s="86"/>
      <c r="P17" s="10"/>
      <c r="Q17" s="11" t="s">
        <v>201</v>
      </c>
      <c r="R17" s="85"/>
      <c r="T17" s="93"/>
      <c r="U17" s="86"/>
      <c r="V17" s="10"/>
      <c r="W17" s="11"/>
      <c r="X17" s="27"/>
    </row>
    <row r="18" spans="1:24" ht="155.25" customHeight="1" thickBot="1" x14ac:dyDescent="0.3">
      <c r="A18" s="549"/>
      <c r="B18" s="280">
        <v>6</v>
      </c>
      <c r="C18" s="282" t="s">
        <v>681</v>
      </c>
      <c r="D18" s="282" t="s">
        <v>236</v>
      </c>
      <c r="E18" s="281" t="s">
        <v>682</v>
      </c>
      <c r="F18" s="276">
        <v>43464</v>
      </c>
      <c r="H18" s="9"/>
      <c r="I18" s="86" t="s">
        <v>157</v>
      </c>
      <c r="J18" s="10"/>
      <c r="K18" s="11" t="s">
        <v>201</v>
      </c>
      <c r="L18" s="27" t="s">
        <v>620</v>
      </c>
      <c r="N18" s="93"/>
      <c r="O18" s="86"/>
      <c r="P18" s="10"/>
      <c r="Q18" s="11" t="s">
        <v>201</v>
      </c>
      <c r="R18" s="27"/>
      <c r="T18" s="93"/>
      <c r="U18" s="86"/>
      <c r="V18" s="10"/>
      <c r="W18" s="11"/>
      <c r="X18" s="27"/>
    </row>
    <row r="19" spans="1:24" ht="148.5" hidden="1" customHeight="1" thickBot="1" x14ac:dyDescent="0.3">
      <c r="A19" s="549"/>
      <c r="B19" s="47"/>
      <c r="C19" s="38"/>
      <c r="D19" s="38"/>
      <c r="E19" s="37"/>
      <c r="F19" s="80"/>
      <c r="H19" s="9"/>
      <c r="I19" s="86"/>
      <c r="J19" s="10"/>
      <c r="K19" s="11" t="s">
        <v>201</v>
      </c>
      <c r="L19" s="27"/>
      <c r="N19" s="93"/>
      <c r="O19" s="86"/>
      <c r="P19" s="10"/>
      <c r="Q19" s="11" t="s">
        <v>201</v>
      </c>
      <c r="R19" s="27"/>
      <c r="T19" s="93"/>
      <c r="U19" s="86"/>
      <c r="V19" s="10"/>
      <c r="W19" s="11"/>
      <c r="X19" s="27"/>
    </row>
    <row r="20" spans="1:24" ht="182.25" hidden="1" customHeight="1" thickBot="1" x14ac:dyDescent="0.3">
      <c r="A20" s="550"/>
      <c r="B20" s="47"/>
      <c r="C20" s="38"/>
      <c r="D20" s="38"/>
      <c r="E20" s="37"/>
      <c r="F20" s="80"/>
      <c r="H20" s="9"/>
      <c r="I20" s="86"/>
      <c r="J20" s="10"/>
      <c r="K20" s="11" t="s">
        <v>201</v>
      </c>
      <c r="L20" s="85"/>
      <c r="N20" s="94"/>
      <c r="O20" s="86"/>
      <c r="P20" s="10"/>
      <c r="Q20" s="11" t="s">
        <v>201</v>
      </c>
      <c r="R20" s="212"/>
      <c r="T20" s="94"/>
      <c r="U20" s="86"/>
      <c r="V20" s="10"/>
      <c r="W20" s="11"/>
      <c r="X20" s="27"/>
    </row>
    <row r="21" spans="1:24" s="17" customFormat="1" ht="30" customHeight="1" thickBot="1" x14ac:dyDescent="0.3">
      <c r="A21" s="523" t="s">
        <v>75</v>
      </c>
      <c r="B21" s="57"/>
      <c r="C21" s="58" t="s">
        <v>109</v>
      </c>
      <c r="D21" s="57"/>
      <c r="E21" s="57"/>
      <c r="F21" s="67"/>
      <c r="G21" s="3"/>
      <c r="H21" s="87">
        <f>+COUNTIF(H22:H28,"&lt;&gt;"&amp;"")</f>
        <v>1</v>
      </c>
      <c r="I21" s="88">
        <f>+COUNTIF(I22:I28,"Cumplida "&amp;"*")</f>
        <v>1</v>
      </c>
      <c r="J21" s="89">
        <f>IFERROR(+I21/H21,"No se programaron actividades relacionadas con este objetivo")</f>
        <v>1</v>
      </c>
      <c r="K21" s="90"/>
      <c r="L21" s="91"/>
      <c r="M21" s="2"/>
      <c r="N21" s="87">
        <f>+COUNTIF(N22:N28,"&lt;&gt;"&amp;"")</f>
        <v>0</v>
      </c>
      <c r="O21" s="88">
        <f>+COUNTIF(O22:O28,"Cumplida "&amp;"*")</f>
        <v>0</v>
      </c>
      <c r="P21" s="89" t="str">
        <f>IFERROR(+O21/N21,"No se programaron actividades relacionadas con este objetivo")</f>
        <v>No se programaron actividades relacionadas con este objetivo</v>
      </c>
      <c r="Q21" s="90"/>
      <c r="R21" s="91"/>
      <c r="S21" s="18"/>
      <c r="T21" s="87">
        <f>+COUNTIF(T22:T28,"&lt;&gt;"&amp;"")</f>
        <v>0</v>
      </c>
      <c r="U21" s="88">
        <f>+COUNTIF(U22:U28,"Cumplida "&amp;"*")</f>
        <v>0</v>
      </c>
      <c r="V21" s="89" t="str">
        <f>IFERROR(+U21/T21,"No se programaron actividades relacionadas con este objetivo")</f>
        <v>No se programaron actividades relacionadas con este objetivo</v>
      </c>
      <c r="W21" s="90"/>
      <c r="X21" s="91"/>
    </row>
    <row r="22" spans="1:24" ht="131.25" customHeight="1" x14ac:dyDescent="0.25">
      <c r="A22" s="524"/>
      <c r="B22" s="285" t="s">
        <v>1</v>
      </c>
      <c r="C22" s="282" t="s">
        <v>683</v>
      </c>
      <c r="D22" s="282" t="s">
        <v>684</v>
      </c>
      <c r="E22" s="282" t="s">
        <v>242</v>
      </c>
      <c r="F22" s="276">
        <v>43434</v>
      </c>
      <c r="H22" s="9"/>
      <c r="I22" s="86" t="s">
        <v>157</v>
      </c>
      <c r="J22" s="10"/>
      <c r="K22" s="11" t="s">
        <v>201</v>
      </c>
      <c r="L22" s="205" t="s">
        <v>610</v>
      </c>
      <c r="N22" s="9"/>
      <c r="O22" s="86"/>
      <c r="P22" s="10"/>
      <c r="Q22" s="11" t="s">
        <v>201</v>
      </c>
      <c r="R22" s="205"/>
      <c r="T22" s="9"/>
      <c r="U22" s="86"/>
      <c r="V22" s="10"/>
      <c r="W22" s="11"/>
      <c r="X22" s="27"/>
    </row>
    <row r="23" spans="1:24" ht="198" customHeight="1" x14ac:dyDescent="0.25">
      <c r="A23" s="524"/>
      <c r="B23" s="285" t="s">
        <v>2</v>
      </c>
      <c r="C23" s="282" t="s">
        <v>685</v>
      </c>
      <c r="D23" s="282" t="s">
        <v>240</v>
      </c>
      <c r="E23" s="281" t="s">
        <v>243</v>
      </c>
      <c r="F23" s="284">
        <v>43281</v>
      </c>
      <c r="H23" s="9">
        <v>1</v>
      </c>
      <c r="I23" s="86" t="s">
        <v>157</v>
      </c>
      <c r="J23" s="10"/>
      <c r="K23" s="11" t="s">
        <v>201</v>
      </c>
      <c r="L23" s="85" t="s">
        <v>621</v>
      </c>
      <c r="N23" s="9"/>
      <c r="O23" s="86"/>
      <c r="P23" s="10"/>
      <c r="Q23" s="11" t="s">
        <v>201</v>
      </c>
      <c r="R23" s="85"/>
      <c r="T23" s="9"/>
      <c r="U23" s="86"/>
      <c r="V23" s="10"/>
      <c r="W23" s="11"/>
      <c r="X23" s="27"/>
    </row>
    <row r="24" spans="1:24" ht="106.5" customHeight="1" x14ac:dyDescent="0.25">
      <c r="A24" s="524"/>
      <c r="B24" s="285" t="s">
        <v>3</v>
      </c>
      <c r="C24" s="282" t="s">
        <v>686</v>
      </c>
      <c r="D24" s="282" t="s">
        <v>241</v>
      </c>
      <c r="E24" s="281" t="s">
        <v>243</v>
      </c>
      <c r="F24" s="286">
        <v>42946</v>
      </c>
      <c r="H24" s="9"/>
      <c r="I24" s="86" t="s">
        <v>158</v>
      </c>
      <c r="J24" s="10"/>
      <c r="K24" s="11" t="s">
        <v>201</v>
      </c>
      <c r="L24" s="212" t="s">
        <v>687</v>
      </c>
      <c r="N24" s="9"/>
      <c r="O24" s="86"/>
      <c r="P24" s="10"/>
      <c r="Q24" s="11" t="s">
        <v>201</v>
      </c>
      <c r="R24" s="212"/>
      <c r="T24" s="9"/>
      <c r="U24" s="86"/>
      <c r="V24" s="10"/>
      <c r="W24" s="11"/>
      <c r="X24" s="27"/>
    </row>
    <row r="25" spans="1:24" ht="125.25" customHeight="1" thickBot="1" x14ac:dyDescent="0.3">
      <c r="A25" s="524"/>
      <c r="B25" s="285" t="s">
        <v>22</v>
      </c>
      <c r="C25" s="282" t="s">
        <v>688</v>
      </c>
      <c r="D25" s="282" t="s">
        <v>689</v>
      </c>
      <c r="E25" s="282" t="s">
        <v>244</v>
      </c>
      <c r="F25" s="286">
        <v>43008</v>
      </c>
      <c r="H25" s="9"/>
      <c r="I25" s="86" t="s">
        <v>157</v>
      </c>
      <c r="J25" s="10"/>
      <c r="K25" s="11" t="s">
        <v>201</v>
      </c>
      <c r="L25" s="494" t="s">
        <v>622</v>
      </c>
      <c r="N25" s="9"/>
      <c r="O25" s="86"/>
      <c r="P25" s="10"/>
      <c r="Q25" s="11" t="s">
        <v>201</v>
      </c>
      <c r="R25" s="27"/>
      <c r="T25" s="9"/>
      <c r="U25" s="86"/>
      <c r="V25" s="10"/>
      <c r="W25" s="11"/>
      <c r="X25" s="27"/>
    </row>
    <row r="26" spans="1:24" ht="75" hidden="1" customHeight="1" x14ac:dyDescent="0.25">
      <c r="A26" s="524"/>
      <c r="B26" s="7"/>
      <c r="C26" s="38"/>
      <c r="D26" s="38"/>
      <c r="E26" s="38"/>
      <c r="F26" s="80"/>
      <c r="H26" s="9"/>
      <c r="I26" s="86"/>
      <c r="J26" s="10"/>
      <c r="K26" s="11" t="s">
        <v>201</v>
      </c>
      <c r="L26" s="27"/>
      <c r="N26" s="9"/>
      <c r="O26" s="86"/>
      <c r="P26" s="10"/>
      <c r="Q26" s="11" t="s">
        <v>201</v>
      </c>
      <c r="R26" s="27"/>
      <c r="T26" s="9"/>
      <c r="U26" s="86"/>
      <c r="V26" s="10"/>
      <c r="W26" s="11"/>
      <c r="X26" s="27"/>
    </row>
    <row r="27" spans="1:24" ht="207.75" hidden="1" customHeight="1" thickBot="1" x14ac:dyDescent="0.3">
      <c r="A27" s="524"/>
      <c r="B27" s="7"/>
      <c r="C27" s="38"/>
      <c r="D27" s="38"/>
      <c r="E27" s="38"/>
      <c r="F27" s="80"/>
      <c r="H27" s="9"/>
      <c r="I27" s="86"/>
      <c r="J27" s="10"/>
      <c r="K27" s="11" t="s">
        <v>201</v>
      </c>
      <c r="L27" s="27"/>
      <c r="N27" s="9"/>
      <c r="O27" s="86"/>
      <c r="P27" s="10"/>
      <c r="Q27" s="11" t="s">
        <v>201</v>
      </c>
      <c r="R27" s="27"/>
      <c r="T27" s="9"/>
      <c r="U27" s="86"/>
      <c r="V27" s="10"/>
      <c r="W27" s="11"/>
      <c r="X27" s="27"/>
    </row>
    <row r="28" spans="1:24" ht="132" hidden="1" customHeight="1" thickBot="1" x14ac:dyDescent="0.3">
      <c r="A28" s="525"/>
      <c r="B28" s="7"/>
      <c r="C28" s="38"/>
      <c r="D28" s="38"/>
      <c r="E28" s="38"/>
      <c r="F28" s="80"/>
      <c r="H28" s="9"/>
      <c r="I28" s="86"/>
      <c r="J28" s="10"/>
      <c r="K28" s="11" t="s">
        <v>201</v>
      </c>
      <c r="L28" s="27"/>
      <c r="N28" s="9"/>
      <c r="O28" s="86"/>
      <c r="P28" s="10"/>
      <c r="Q28" s="11" t="s">
        <v>201</v>
      </c>
      <c r="R28" s="27"/>
      <c r="T28" s="9"/>
      <c r="U28" s="86"/>
      <c r="V28" s="10"/>
      <c r="W28" s="11"/>
      <c r="X28" s="27"/>
    </row>
    <row r="29" spans="1:24" s="17" customFormat="1" ht="30" customHeight="1" thickBot="1" x14ac:dyDescent="0.3">
      <c r="A29" s="523" t="s">
        <v>76</v>
      </c>
      <c r="B29" s="57"/>
      <c r="C29" s="58" t="s">
        <v>110</v>
      </c>
      <c r="D29" s="57"/>
      <c r="E29" s="57"/>
      <c r="F29" s="67"/>
      <c r="G29" s="3"/>
      <c r="H29" s="87">
        <f>+COUNTIF(H30:H34,"&lt;&gt;"&amp;"")</f>
        <v>1</v>
      </c>
      <c r="I29" s="88">
        <f>+COUNTIF(I30:I34,"Cumplida "&amp;"*")</f>
        <v>1</v>
      </c>
      <c r="J29" s="89">
        <f>IFERROR(+I29/H29,"No se programaron actividades relacionadas con este objetivo")</f>
        <v>1</v>
      </c>
      <c r="K29" s="90"/>
      <c r="L29" s="91"/>
      <c r="M29" s="2"/>
      <c r="N29" s="87">
        <f>+COUNTIF(N30:N34,"&lt;&gt;"&amp;"")</f>
        <v>0</v>
      </c>
      <c r="O29" s="88">
        <f>+COUNTIF(O30:O34,"Cumplida "&amp;"*")</f>
        <v>0</v>
      </c>
      <c r="P29" s="89" t="str">
        <f>IFERROR(+O29/N29,"No se programaron actividades relacionadas con este objetivo")</f>
        <v>No se programaron actividades relacionadas con este objetivo</v>
      </c>
      <c r="Q29" s="90"/>
      <c r="R29" s="91"/>
      <c r="S29" s="18"/>
      <c r="T29" s="87">
        <f>+COUNTIF(T30:T34,"&lt;&gt;"&amp;"")</f>
        <v>0</v>
      </c>
      <c r="U29" s="88">
        <f>+COUNTIF(U30:U34,"Cumplida "&amp;"*")</f>
        <v>0</v>
      </c>
      <c r="V29" s="89" t="str">
        <f>IFERROR(+U29/T29,"No se programaron actividades relacionadas con este objetivo")</f>
        <v>No se programaron actividades relacionadas con este objetivo</v>
      </c>
      <c r="W29" s="90"/>
      <c r="X29" s="91"/>
    </row>
    <row r="30" spans="1:24" ht="141.75" customHeight="1" x14ac:dyDescent="0.25">
      <c r="A30" s="524"/>
      <c r="B30" s="285" t="s">
        <v>4</v>
      </c>
      <c r="C30" s="282" t="s">
        <v>690</v>
      </c>
      <c r="D30" s="282" t="s">
        <v>245</v>
      </c>
      <c r="E30" s="281" t="s">
        <v>237</v>
      </c>
      <c r="F30" s="286">
        <v>43311</v>
      </c>
      <c r="H30" s="9">
        <v>1</v>
      </c>
      <c r="I30" s="86" t="s">
        <v>158</v>
      </c>
      <c r="J30" s="10"/>
      <c r="K30" s="11" t="s">
        <v>201</v>
      </c>
      <c r="L30" s="27" t="s">
        <v>691</v>
      </c>
      <c r="N30" s="9"/>
      <c r="O30" s="86"/>
      <c r="P30" s="10"/>
      <c r="Q30" s="11" t="s">
        <v>201</v>
      </c>
      <c r="R30" s="27"/>
      <c r="T30" s="9"/>
      <c r="U30" s="86"/>
      <c r="V30" s="10"/>
      <c r="W30" s="11"/>
      <c r="X30" s="27"/>
    </row>
    <row r="31" spans="1:24" ht="93" customHeight="1" x14ac:dyDescent="0.25">
      <c r="A31" s="524"/>
      <c r="B31" s="285" t="s">
        <v>5</v>
      </c>
      <c r="C31" s="287" t="s">
        <v>246</v>
      </c>
      <c r="D31" s="288" t="s">
        <v>692</v>
      </c>
      <c r="E31" s="281" t="s">
        <v>249</v>
      </c>
      <c r="F31" s="276">
        <v>43464</v>
      </c>
      <c r="H31" s="9"/>
      <c r="I31" s="86" t="s">
        <v>155</v>
      </c>
      <c r="J31" s="10"/>
      <c r="K31" s="11" t="s">
        <v>201</v>
      </c>
      <c r="L31" s="212" t="s">
        <v>603</v>
      </c>
      <c r="N31" s="9"/>
      <c r="O31" s="86"/>
      <c r="P31" s="10"/>
      <c r="Q31" s="11" t="s">
        <v>201</v>
      </c>
      <c r="R31" s="27"/>
      <c r="T31" s="9"/>
      <c r="U31" s="86"/>
      <c r="V31" s="10"/>
      <c r="W31" s="11"/>
      <c r="X31" s="27"/>
    </row>
    <row r="32" spans="1:24" ht="106.5" customHeight="1" x14ac:dyDescent="0.25">
      <c r="A32" s="524"/>
      <c r="B32" s="285" t="s">
        <v>6</v>
      </c>
      <c r="C32" s="282" t="s">
        <v>205</v>
      </c>
      <c r="D32" s="282" t="s">
        <v>247</v>
      </c>
      <c r="E32" s="281" t="s">
        <v>250</v>
      </c>
      <c r="F32" s="276">
        <v>43464</v>
      </c>
      <c r="H32" s="9"/>
      <c r="I32" s="86" t="s">
        <v>155</v>
      </c>
      <c r="J32" s="10"/>
      <c r="K32" s="11" t="s">
        <v>201</v>
      </c>
      <c r="L32" s="212" t="s">
        <v>603</v>
      </c>
      <c r="N32" s="9"/>
      <c r="O32" s="86"/>
      <c r="P32" s="10"/>
      <c r="Q32" s="11" t="s">
        <v>201</v>
      </c>
      <c r="R32" s="212"/>
      <c r="T32" s="9"/>
      <c r="U32" s="86"/>
      <c r="V32" s="10"/>
      <c r="W32" s="11"/>
      <c r="X32" s="27"/>
    </row>
    <row r="33" spans="1:24" ht="102.75" thickBot="1" x14ac:dyDescent="0.3">
      <c r="A33" s="547"/>
      <c r="B33" s="285" t="s">
        <v>50</v>
      </c>
      <c r="C33" s="282" t="s">
        <v>139</v>
      </c>
      <c r="D33" s="282" t="s">
        <v>248</v>
      </c>
      <c r="E33" s="282" t="s">
        <v>251</v>
      </c>
      <c r="F33" s="276">
        <v>43464</v>
      </c>
      <c r="H33" s="9"/>
      <c r="I33" s="86" t="s">
        <v>157</v>
      </c>
      <c r="J33" s="10"/>
      <c r="K33" s="11" t="s">
        <v>201</v>
      </c>
      <c r="L33" s="212" t="s">
        <v>667</v>
      </c>
      <c r="N33" s="9"/>
      <c r="O33" s="86"/>
      <c r="P33" s="10"/>
      <c r="Q33" s="11" t="s">
        <v>201</v>
      </c>
      <c r="R33" s="212"/>
      <c r="T33" s="9"/>
      <c r="U33" s="86"/>
      <c r="V33" s="10"/>
      <c r="W33" s="11"/>
      <c r="X33" s="27"/>
    </row>
    <row r="34" spans="1:24" ht="114.75" hidden="1" customHeight="1" thickBot="1" x14ac:dyDescent="0.3">
      <c r="A34" s="525"/>
      <c r="B34" s="12"/>
      <c r="C34" s="38"/>
      <c r="D34" s="38"/>
      <c r="E34" s="38"/>
      <c r="F34" s="80"/>
      <c r="H34" s="9"/>
      <c r="I34" s="86"/>
      <c r="J34" s="10"/>
      <c r="K34" s="11" t="s">
        <v>201</v>
      </c>
      <c r="L34" s="27"/>
      <c r="N34" s="9"/>
      <c r="O34" s="86"/>
      <c r="P34" s="10"/>
      <c r="Q34" s="11" t="s">
        <v>201</v>
      </c>
      <c r="R34" s="27"/>
      <c r="T34" s="9"/>
      <c r="U34" s="86"/>
      <c r="V34" s="10"/>
      <c r="W34" s="11"/>
      <c r="X34" s="27"/>
    </row>
    <row r="35" spans="1:24" s="17" customFormat="1" ht="26.25" thickBot="1" x14ac:dyDescent="0.3">
      <c r="A35" s="523" t="s">
        <v>77</v>
      </c>
      <c r="B35" s="57"/>
      <c r="C35" s="58" t="s">
        <v>111</v>
      </c>
      <c r="D35" s="57"/>
      <c r="E35" s="57"/>
      <c r="F35" s="67"/>
      <c r="G35" s="3"/>
      <c r="H35" s="87">
        <f>+COUNTIF(H36:H41,"&lt;&gt;"&amp;"")</f>
        <v>0</v>
      </c>
      <c r="I35" s="88">
        <f>+COUNTIF(I36:I41,"Cumplida "&amp;"*")</f>
        <v>0</v>
      </c>
      <c r="J35" s="89" t="str">
        <f>IFERROR(+I35/H35,"No se programaron actividades relacionadas con este objetivo")</f>
        <v>No se programaron actividades relacionadas con este objetivo</v>
      </c>
      <c r="K35" s="90"/>
      <c r="L35" s="91"/>
      <c r="M35" s="2"/>
      <c r="N35" s="87">
        <f>+COUNTIF(N36:N41,"&lt;&gt;"&amp;"")</f>
        <v>0</v>
      </c>
      <c r="O35" s="88">
        <f>+COUNTIF(O36:O41,"Cumplida "&amp;"*")</f>
        <v>0</v>
      </c>
      <c r="P35" s="89" t="str">
        <f>IFERROR(+O35/N35,"No se programaron actividades relacionadas con este objetivo")</f>
        <v>No se programaron actividades relacionadas con este objetivo</v>
      </c>
      <c r="Q35" s="90"/>
      <c r="R35" s="91"/>
      <c r="S35" s="18"/>
      <c r="T35" s="87">
        <f>+COUNTIF(T36:T41,"&lt;&gt;"&amp;"")</f>
        <v>0</v>
      </c>
      <c r="U35" s="88">
        <f>+COUNTIF(U36:U41,"Cumplida "&amp;"*")</f>
        <v>0</v>
      </c>
      <c r="V35" s="89" t="str">
        <f>IFERROR(+U35/T35,"No se programaron actividades relacionadas con este objetivo")</f>
        <v>No se programaron actividades relacionadas con este objetivo</v>
      </c>
      <c r="W35" s="90"/>
      <c r="X35" s="91"/>
    </row>
    <row r="36" spans="1:24" ht="182.25" customHeight="1" x14ac:dyDescent="0.25">
      <c r="A36" s="524"/>
      <c r="B36" s="285" t="s">
        <v>24</v>
      </c>
      <c r="C36" s="287" t="s">
        <v>693</v>
      </c>
      <c r="D36" s="282" t="s">
        <v>694</v>
      </c>
      <c r="E36" s="283" t="s">
        <v>253</v>
      </c>
      <c r="F36" s="276">
        <v>43464</v>
      </c>
      <c r="H36" s="9"/>
      <c r="I36" s="86" t="s">
        <v>204</v>
      </c>
      <c r="J36" s="10"/>
      <c r="K36" s="11" t="s">
        <v>201</v>
      </c>
      <c r="L36" s="212" t="s">
        <v>654</v>
      </c>
      <c r="N36" s="9"/>
      <c r="O36" s="86"/>
      <c r="P36" s="10"/>
      <c r="Q36" s="11" t="s">
        <v>201</v>
      </c>
      <c r="R36" s="212"/>
      <c r="T36" s="9"/>
      <c r="U36" s="86"/>
      <c r="V36" s="10"/>
      <c r="W36" s="11"/>
      <c r="X36" s="27"/>
    </row>
    <row r="37" spans="1:24" ht="279" customHeight="1" x14ac:dyDescent="0.25">
      <c r="A37" s="524"/>
      <c r="B37" s="289" t="s">
        <v>25</v>
      </c>
      <c r="C37" s="282" t="s">
        <v>21</v>
      </c>
      <c r="D37" s="282" t="s">
        <v>252</v>
      </c>
      <c r="E37" s="282" t="s">
        <v>669</v>
      </c>
      <c r="F37" s="276">
        <v>43464</v>
      </c>
      <c r="H37" s="9"/>
      <c r="I37" s="86" t="s">
        <v>157</v>
      </c>
      <c r="J37" s="10"/>
      <c r="K37" s="11" t="s">
        <v>201</v>
      </c>
      <c r="L37" s="477" t="s">
        <v>670</v>
      </c>
      <c r="N37" s="9"/>
      <c r="O37" s="86"/>
      <c r="P37" s="10"/>
      <c r="Q37" s="11" t="s">
        <v>201</v>
      </c>
      <c r="R37" s="212"/>
      <c r="T37" s="9"/>
      <c r="U37" s="86"/>
      <c r="V37" s="10"/>
      <c r="W37" s="50"/>
      <c r="X37" s="48"/>
    </row>
    <row r="38" spans="1:24" ht="144.75" customHeight="1" x14ac:dyDescent="0.25">
      <c r="A38" s="524"/>
      <c r="B38" s="289" t="s">
        <v>26</v>
      </c>
      <c r="C38" s="282" t="s">
        <v>140</v>
      </c>
      <c r="D38" s="282" t="s">
        <v>141</v>
      </c>
      <c r="E38" s="281" t="s">
        <v>249</v>
      </c>
      <c r="F38" s="276">
        <v>43373</v>
      </c>
      <c r="H38" s="9"/>
      <c r="I38" s="86" t="s">
        <v>157</v>
      </c>
      <c r="J38" s="10"/>
      <c r="K38" s="11" t="s">
        <v>201</v>
      </c>
      <c r="L38" s="48" t="s">
        <v>671</v>
      </c>
      <c r="N38" s="9"/>
      <c r="O38" s="86"/>
      <c r="P38" s="10"/>
      <c r="Q38" s="50" t="s">
        <v>201</v>
      </c>
      <c r="R38" s="48"/>
      <c r="T38" s="9"/>
      <c r="U38" s="86"/>
      <c r="V38" s="10"/>
      <c r="W38" s="50"/>
      <c r="X38" s="48"/>
    </row>
    <row r="39" spans="1:24" ht="254.25" customHeight="1" thickBot="1" x14ac:dyDescent="0.3">
      <c r="A39" s="524"/>
      <c r="B39" s="289">
        <v>3.4</v>
      </c>
      <c r="C39" s="282" t="s">
        <v>142</v>
      </c>
      <c r="D39" s="282" t="s">
        <v>672</v>
      </c>
      <c r="E39" s="282" t="s">
        <v>121</v>
      </c>
      <c r="F39" s="276">
        <v>43464</v>
      </c>
      <c r="H39" s="9"/>
      <c r="I39" s="86" t="s">
        <v>157</v>
      </c>
      <c r="J39" s="10"/>
      <c r="K39" s="11" t="s">
        <v>201</v>
      </c>
      <c r="L39" s="212" t="s">
        <v>673</v>
      </c>
      <c r="N39" s="9"/>
      <c r="O39" s="86"/>
      <c r="P39" s="10"/>
      <c r="Q39" s="11" t="s">
        <v>201</v>
      </c>
      <c r="R39" s="212"/>
      <c r="T39" s="9"/>
      <c r="U39" s="86"/>
      <c r="V39" s="10"/>
      <c r="W39" s="50"/>
      <c r="X39" s="48"/>
    </row>
    <row r="40" spans="1:24" ht="128.25" hidden="1" customHeight="1" thickBot="1" x14ac:dyDescent="0.3">
      <c r="A40" s="524"/>
      <c r="B40" s="7"/>
      <c r="C40" s="39"/>
      <c r="D40" s="38"/>
      <c r="E40" s="38"/>
      <c r="F40" s="80"/>
      <c r="H40" s="9"/>
      <c r="I40" s="86"/>
      <c r="J40" s="10"/>
      <c r="K40" s="11" t="s">
        <v>201</v>
      </c>
      <c r="L40" s="212"/>
      <c r="N40" s="9"/>
      <c r="O40" s="86"/>
      <c r="P40" s="10"/>
      <c r="Q40" s="11" t="s">
        <v>201</v>
      </c>
      <c r="R40" s="212"/>
      <c r="T40" s="9"/>
      <c r="U40" s="86"/>
      <c r="V40" s="10"/>
      <c r="W40" s="50"/>
      <c r="X40" s="48"/>
    </row>
    <row r="41" spans="1:24" ht="15.75" hidden="1" thickBot="1" x14ac:dyDescent="0.3">
      <c r="A41" s="525"/>
      <c r="B41" s="12"/>
      <c r="C41" s="38"/>
      <c r="D41" s="38"/>
      <c r="E41" s="38"/>
      <c r="F41" s="80"/>
      <c r="H41" s="9"/>
      <c r="I41" s="86"/>
      <c r="J41" s="10"/>
      <c r="K41" s="11" t="s">
        <v>201</v>
      </c>
      <c r="L41" s="212"/>
      <c r="N41" s="9"/>
      <c r="O41" s="86"/>
      <c r="P41" s="10"/>
      <c r="Q41" s="50" t="s">
        <v>201</v>
      </c>
      <c r="R41" s="236"/>
      <c r="T41" s="9"/>
      <c r="U41" s="86"/>
      <c r="V41" s="10"/>
      <c r="W41" s="50"/>
      <c r="X41" s="48"/>
    </row>
    <row r="42" spans="1:24" s="17" customFormat="1" ht="30" customHeight="1" thickBot="1" x14ac:dyDescent="0.3">
      <c r="A42" s="523" t="s">
        <v>78</v>
      </c>
      <c r="B42" s="57"/>
      <c r="C42" s="58" t="s">
        <v>112</v>
      </c>
      <c r="D42" s="57"/>
      <c r="E42" s="57"/>
      <c r="F42" s="67"/>
      <c r="G42" s="3"/>
      <c r="H42" s="468">
        <f>+COUNTIF(H43:H46,"&lt;&gt;"&amp;"")</f>
        <v>0</v>
      </c>
      <c r="I42" s="469">
        <f>+COUNTIF(I43:I46,"Cumplida "&amp;"*")</f>
        <v>0</v>
      </c>
      <c r="J42" s="470" t="str">
        <f>IFERROR(+I42/H42,"No se programaron actividades relacionadas con este objetivo")</f>
        <v>No se programaron actividades relacionadas con este objetivo</v>
      </c>
      <c r="K42" s="471"/>
      <c r="L42" s="472"/>
      <c r="M42" s="2"/>
      <c r="N42" s="468">
        <f>+COUNTIF(N43:N46,"&lt;&gt;"&amp;"")</f>
        <v>0</v>
      </c>
      <c r="O42" s="469">
        <f>+COUNTIF(O43:O46,"Cumplida "&amp;"*")</f>
        <v>0</v>
      </c>
      <c r="P42" s="470" t="str">
        <f>IFERROR(+O42/N42,"No se programaron actividades relacionadas con este objetivo")</f>
        <v>No se programaron actividades relacionadas con este objetivo</v>
      </c>
      <c r="Q42" s="471"/>
      <c r="R42" s="472"/>
      <c r="S42" s="18"/>
      <c r="T42" s="87">
        <f>+COUNTIF(T43:T46,"&lt;&gt;"&amp;"")</f>
        <v>0</v>
      </c>
      <c r="U42" s="88">
        <f>+COUNTIF(U43:U46,"Cumplida "&amp;"*")</f>
        <v>0</v>
      </c>
      <c r="V42" s="89" t="str">
        <f>IFERROR(+U42/T42,"No se programaron actividades relacionadas con este objetivo")</f>
        <v>No se programaron actividades relacionadas con este objetivo</v>
      </c>
      <c r="W42" s="90"/>
      <c r="X42" s="91"/>
    </row>
    <row r="43" spans="1:24" ht="114" customHeight="1" x14ac:dyDescent="0.25">
      <c r="A43" s="524"/>
      <c r="B43" s="290" t="s">
        <v>53</v>
      </c>
      <c r="C43" s="282" t="s">
        <v>674</v>
      </c>
      <c r="D43" s="282" t="s">
        <v>254</v>
      </c>
      <c r="E43" s="281" t="s">
        <v>249</v>
      </c>
      <c r="F43" s="276">
        <v>43464</v>
      </c>
      <c r="H43" s="72"/>
      <c r="I43" s="86" t="s">
        <v>157</v>
      </c>
      <c r="J43" s="10"/>
      <c r="K43" s="11" t="s">
        <v>201</v>
      </c>
      <c r="L43" s="27" t="s">
        <v>623</v>
      </c>
      <c r="N43" s="72"/>
      <c r="O43" s="86"/>
      <c r="P43" s="10"/>
      <c r="Q43" s="11" t="s">
        <v>201</v>
      </c>
      <c r="R43" s="212"/>
      <c r="T43" s="9"/>
      <c r="U43" s="86"/>
      <c r="V43" s="10"/>
      <c r="W43" s="11"/>
      <c r="X43" s="27"/>
    </row>
    <row r="44" spans="1:24" ht="63" x14ac:dyDescent="0.25">
      <c r="A44" s="524"/>
      <c r="B44" s="290" t="s">
        <v>54</v>
      </c>
      <c r="C44" s="282" t="s">
        <v>255</v>
      </c>
      <c r="D44" s="282" t="s">
        <v>256</v>
      </c>
      <c r="E44" s="281" t="s">
        <v>249</v>
      </c>
      <c r="F44" s="276">
        <v>43464</v>
      </c>
      <c r="H44" s="72"/>
      <c r="I44" s="86" t="s">
        <v>155</v>
      </c>
      <c r="J44" s="10"/>
      <c r="K44" s="11" t="s">
        <v>201</v>
      </c>
      <c r="L44" s="212" t="s">
        <v>603</v>
      </c>
      <c r="N44" s="72"/>
      <c r="O44" s="86"/>
      <c r="P44" s="10"/>
      <c r="Q44" s="11" t="s">
        <v>201</v>
      </c>
      <c r="R44" s="212"/>
      <c r="T44" s="9"/>
      <c r="U44" s="86"/>
      <c r="V44" s="10"/>
      <c r="W44" s="11"/>
      <c r="X44" s="27"/>
    </row>
    <row r="45" spans="1:24" ht="148.5" customHeight="1" x14ac:dyDescent="0.25">
      <c r="A45" s="524"/>
      <c r="B45" s="290" t="s">
        <v>23</v>
      </c>
      <c r="C45" s="282" t="s">
        <v>144</v>
      </c>
      <c r="D45" s="282" t="s">
        <v>145</v>
      </c>
      <c r="E45" s="281" t="s">
        <v>249</v>
      </c>
      <c r="F45" s="276">
        <v>43464</v>
      </c>
      <c r="H45" s="72"/>
      <c r="I45" s="86" t="s">
        <v>155</v>
      </c>
      <c r="J45" s="10"/>
      <c r="K45" s="11" t="s">
        <v>201</v>
      </c>
      <c r="L45" s="212" t="s">
        <v>603</v>
      </c>
      <c r="N45" s="72"/>
      <c r="O45" s="86"/>
      <c r="P45" s="10"/>
      <c r="Q45" s="11" t="s">
        <v>201</v>
      </c>
      <c r="R45" s="212"/>
      <c r="T45" s="9"/>
      <c r="U45" s="86"/>
      <c r="V45" s="10"/>
      <c r="W45" s="11"/>
      <c r="X45" s="27"/>
    </row>
    <row r="46" spans="1:24" ht="70.5" customHeight="1" thickBot="1" x14ac:dyDescent="0.3">
      <c r="A46" s="525"/>
      <c r="B46" s="13"/>
      <c r="C46" s="78"/>
      <c r="D46" s="78"/>
      <c r="E46" s="81"/>
      <c r="F46" s="82"/>
      <c r="H46" s="14"/>
      <c r="I46" s="73"/>
      <c r="J46" s="15"/>
      <c r="K46" s="52"/>
      <c r="L46" s="465"/>
      <c r="M46" s="5"/>
      <c r="N46" s="14"/>
      <c r="O46" s="73"/>
      <c r="P46" s="15"/>
      <c r="Q46" s="52" t="s">
        <v>201</v>
      </c>
      <c r="R46" s="465"/>
      <c r="T46" s="14"/>
      <c r="U46" s="73"/>
      <c r="V46" s="15"/>
      <c r="W46" s="52"/>
      <c r="X46" s="29"/>
    </row>
    <row r="47" spans="1:24" x14ac:dyDescent="0.25">
      <c r="X47" s="28"/>
    </row>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sheetData>
  <customSheetViews>
    <customSheetView guid="{13CE4E0B-6D7C-47AC-BA40-02AD9E229BD1}" scale="93" showGridLines="0" fitToPage="1" hiddenRows="1" hiddenColumns="1" topLeftCell="E1">
      <selection activeCell="P14" sqref="P14"/>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93" showGridLines="0" fitToPage="1" printArea="1" hiddenRows="1" hiddenColumns="1" topLeftCell="A38">
      <selection activeCell="L1" sqref="L1"/>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6">
    <mergeCell ref="A21:A28"/>
    <mergeCell ref="A29:A34"/>
    <mergeCell ref="A35:A41"/>
    <mergeCell ref="A42:A46"/>
    <mergeCell ref="A12:A20"/>
    <mergeCell ref="A9:F9"/>
    <mergeCell ref="H9:L9"/>
    <mergeCell ref="N9:R9"/>
    <mergeCell ref="T9:X9"/>
    <mergeCell ref="K10:K11"/>
    <mergeCell ref="Q10:Q11"/>
    <mergeCell ref="B10:F10"/>
    <mergeCell ref="L10:L11"/>
    <mergeCell ref="R10:R11"/>
    <mergeCell ref="X10:X11"/>
    <mergeCell ref="B11:C11"/>
  </mergeCells>
  <conditionalFormatting sqref="I10:I11 O10:O11 U10:U11 U13:U32 O21 I19:I21 O24 O29 O35 O38 O41:O42 O47 I34:I35 U34:U47 I26:I29 I40:I42 I46:I47">
    <cfRule type="cellIs" dxfId="570" priority="169" operator="equal">
      <formula>"Vencida"</formula>
    </cfRule>
    <cfRule type="cellIs" dxfId="569" priority="170" operator="equal">
      <formula>"No Cumplida"</formula>
    </cfRule>
    <cfRule type="cellIs" dxfId="568" priority="171" operator="equal">
      <formula>"En Avance"</formula>
    </cfRule>
    <cfRule type="cellIs" dxfId="567" priority="172" operator="equal">
      <formula>"Cumplida (FT)"</formula>
    </cfRule>
    <cfRule type="cellIs" dxfId="566" priority="173" operator="equal">
      <formula>"Cumplida (DT)"</formula>
    </cfRule>
    <cfRule type="cellIs" dxfId="565" priority="174" operator="equal">
      <formula>"Sin Avance"</formula>
    </cfRule>
  </conditionalFormatting>
  <conditionalFormatting sqref="I12">
    <cfRule type="cellIs" dxfId="564" priority="163" operator="equal">
      <formula>"Vencida"</formula>
    </cfRule>
    <cfRule type="cellIs" dxfId="563" priority="164" operator="equal">
      <formula>"No Cumplida"</formula>
    </cfRule>
    <cfRule type="cellIs" dxfId="562" priority="165" operator="equal">
      <formula>"En Avance"</formula>
    </cfRule>
    <cfRule type="cellIs" dxfId="561" priority="166" operator="equal">
      <formula>"Cumplida (FT)"</formula>
    </cfRule>
    <cfRule type="cellIs" dxfId="560" priority="167" operator="equal">
      <formula>"Cumplida (DT)"</formula>
    </cfRule>
    <cfRule type="cellIs" dxfId="559" priority="168" operator="equal">
      <formula>"Sin Avance"</formula>
    </cfRule>
  </conditionalFormatting>
  <conditionalFormatting sqref="O12">
    <cfRule type="cellIs" dxfId="558" priority="157" operator="equal">
      <formula>"Vencida"</formula>
    </cfRule>
    <cfRule type="cellIs" dxfId="557" priority="158" operator="equal">
      <formula>"No Cumplida"</formula>
    </cfRule>
    <cfRule type="cellIs" dxfId="556" priority="159" operator="equal">
      <formula>"En Avance"</formula>
    </cfRule>
    <cfRule type="cellIs" dxfId="555" priority="160" operator="equal">
      <formula>"Cumplida (FT)"</formula>
    </cfRule>
    <cfRule type="cellIs" dxfId="554" priority="161" operator="equal">
      <formula>"Cumplida (DT)"</formula>
    </cfRule>
    <cfRule type="cellIs" dxfId="553" priority="162" operator="equal">
      <formula>"Sin Avance"</formula>
    </cfRule>
  </conditionalFormatting>
  <conditionalFormatting sqref="U12">
    <cfRule type="cellIs" dxfId="552" priority="151" operator="equal">
      <formula>"Vencida"</formula>
    </cfRule>
    <cfRule type="cellIs" dxfId="551" priority="152" operator="equal">
      <formula>"No Cumplida"</formula>
    </cfRule>
    <cfRule type="cellIs" dxfId="550" priority="153" operator="equal">
      <formula>"En Avance"</formula>
    </cfRule>
    <cfRule type="cellIs" dxfId="549" priority="154" operator="equal">
      <formula>"Cumplida (FT)"</formula>
    </cfRule>
    <cfRule type="cellIs" dxfId="548" priority="155" operator="equal">
      <formula>"Cumplida (DT)"</formula>
    </cfRule>
    <cfRule type="cellIs" dxfId="547" priority="156" operator="equal">
      <formula>"Sin Avance"</formula>
    </cfRule>
  </conditionalFormatting>
  <conditionalFormatting sqref="O13:O14">
    <cfRule type="cellIs" dxfId="546" priority="145" operator="equal">
      <formula>"Vencida"</formula>
    </cfRule>
    <cfRule type="cellIs" dxfId="545" priority="146" operator="equal">
      <formula>"No Cumplida"</formula>
    </cfRule>
    <cfRule type="cellIs" dxfId="544" priority="147" operator="equal">
      <formula>"En Avance"</formula>
    </cfRule>
    <cfRule type="cellIs" dxfId="543" priority="148" operator="equal">
      <formula>"Cumplida (FT)"</formula>
    </cfRule>
    <cfRule type="cellIs" dxfId="542" priority="149" operator="equal">
      <formula>"Cumplida (DT)"</formula>
    </cfRule>
    <cfRule type="cellIs" dxfId="541" priority="150" operator="equal">
      <formula>"Sin Avance"</formula>
    </cfRule>
  </conditionalFormatting>
  <conditionalFormatting sqref="O15">
    <cfRule type="cellIs" dxfId="540" priority="139" operator="equal">
      <formula>"Vencida"</formula>
    </cfRule>
    <cfRule type="cellIs" dxfId="539" priority="140" operator="equal">
      <formula>"No Cumplida"</formula>
    </cfRule>
    <cfRule type="cellIs" dxfId="538" priority="141" operator="equal">
      <formula>"En Avance"</formula>
    </cfRule>
    <cfRule type="cellIs" dxfId="537" priority="142" operator="equal">
      <formula>"Cumplida (FT)"</formula>
    </cfRule>
    <cfRule type="cellIs" dxfId="536" priority="143" operator="equal">
      <formula>"Cumplida (DT)"</formula>
    </cfRule>
    <cfRule type="cellIs" dxfId="535" priority="144" operator="equal">
      <formula>"Sin Avance"</formula>
    </cfRule>
  </conditionalFormatting>
  <conditionalFormatting sqref="O16:O17">
    <cfRule type="cellIs" dxfId="534" priority="133" operator="equal">
      <formula>"Vencida"</formula>
    </cfRule>
    <cfRule type="cellIs" dxfId="533" priority="134" operator="equal">
      <formula>"No Cumplida"</formula>
    </cfRule>
    <cfRule type="cellIs" dxfId="532" priority="135" operator="equal">
      <formula>"En Avance"</formula>
    </cfRule>
    <cfRule type="cellIs" dxfId="531" priority="136" operator="equal">
      <formula>"Cumplida (FT)"</formula>
    </cfRule>
    <cfRule type="cellIs" dxfId="530" priority="137" operator="equal">
      <formula>"Cumplida (DT)"</formula>
    </cfRule>
    <cfRule type="cellIs" dxfId="529" priority="138" operator="equal">
      <formula>"Sin Avance"</formula>
    </cfRule>
  </conditionalFormatting>
  <conditionalFormatting sqref="O18">
    <cfRule type="cellIs" dxfId="528" priority="127" operator="equal">
      <formula>"Vencida"</formula>
    </cfRule>
    <cfRule type="cellIs" dxfId="527" priority="128" operator="equal">
      <formula>"No Cumplida"</formula>
    </cfRule>
    <cfRule type="cellIs" dxfId="526" priority="129" operator="equal">
      <formula>"En Avance"</formula>
    </cfRule>
    <cfRule type="cellIs" dxfId="525" priority="130" operator="equal">
      <formula>"Cumplida (FT)"</formula>
    </cfRule>
    <cfRule type="cellIs" dxfId="524" priority="131" operator="equal">
      <formula>"Cumplida (DT)"</formula>
    </cfRule>
    <cfRule type="cellIs" dxfId="523" priority="132" operator="equal">
      <formula>"Sin Avance"</formula>
    </cfRule>
  </conditionalFormatting>
  <conditionalFormatting sqref="O19:O20">
    <cfRule type="cellIs" dxfId="522" priority="121" operator="equal">
      <formula>"Vencida"</formula>
    </cfRule>
    <cfRule type="cellIs" dxfId="521" priority="122" operator="equal">
      <formula>"No Cumplida"</formula>
    </cfRule>
    <cfRule type="cellIs" dxfId="520" priority="123" operator="equal">
      <formula>"En Avance"</formula>
    </cfRule>
    <cfRule type="cellIs" dxfId="519" priority="124" operator="equal">
      <formula>"Cumplida (FT)"</formula>
    </cfRule>
    <cfRule type="cellIs" dxfId="518" priority="125" operator="equal">
      <formula>"Cumplida (DT)"</formula>
    </cfRule>
    <cfRule type="cellIs" dxfId="517" priority="126" operator="equal">
      <formula>"Sin Avance"</formula>
    </cfRule>
  </conditionalFormatting>
  <conditionalFormatting sqref="O22:O23">
    <cfRule type="cellIs" dxfId="516" priority="115" operator="equal">
      <formula>"Vencida"</formula>
    </cfRule>
    <cfRule type="cellIs" dxfId="515" priority="116" operator="equal">
      <formula>"No Cumplida"</formula>
    </cfRule>
    <cfRule type="cellIs" dxfId="514" priority="117" operator="equal">
      <formula>"En Avance"</formula>
    </cfRule>
    <cfRule type="cellIs" dxfId="513" priority="118" operator="equal">
      <formula>"Cumplida (FT)"</formula>
    </cfRule>
    <cfRule type="cellIs" dxfId="512" priority="119" operator="equal">
      <formula>"Cumplida (DT)"</formula>
    </cfRule>
    <cfRule type="cellIs" dxfId="511" priority="120" operator="equal">
      <formula>"Sin Avance"</formula>
    </cfRule>
  </conditionalFormatting>
  <conditionalFormatting sqref="O25:O26">
    <cfRule type="cellIs" dxfId="510" priority="109" operator="equal">
      <formula>"Vencida"</formula>
    </cfRule>
    <cfRule type="cellIs" dxfId="509" priority="110" operator="equal">
      <formula>"No Cumplida"</formula>
    </cfRule>
    <cfRule type="cellIs" dxfId="508" priority="111" operator="equal">
      <formula>"En Avance"</formula>
    </cfRule>
    <cfRule type="cellIs" dxfId="507" priority="112" operator="equal">
      <formula>"Cumplida (FT)"</formula>
    </cfRule>
    <cfRule type="cellIs" dxfId="506" priority="113" operator="equal">
      <formula>"Cumplida (DT)"</formula>
    </cfRule>
    <cfRule type="cellIs" dxfId="505" priority="114" operator="equal">
      <formula>"Sin Avance"</formula>
    </cfRule>
  </conditionalFormatting>
  <conditionalFormatting sqref="O27">
    <cfRule type="cellIs" dxfId="504" priority="103" operator="equal">
      <formula>"Vencida"</formula>
    </cfRule>
    <cfRule type="cellIs" dxfId="503" priority="104" operator="equal">
      <formula>"No Cumplida"</formula>
    </cfRule>
    <cfRule type="cellIs" dxfId="502" priority="105" operator="equal">
      <formula>"En Avance"</formula>
    </cfRule>
    <cfRule type="cellIs" dxfId="501" priority="106" operator="equal">
      <formula>"Cumplida (FT)"</formula>
    </cfRule>
    <cfRule type="cellIs" dxfId="500" priority="107" operator="equal">
      <formula>"Cumplida (DT)"</formula>
    </cfRule>
    <cfRule type="cellIs" dxfId="499" priority="108" operator="equal">
      <formula>"Sin Avance"</formula>
    </cfRule>
  </conditionalFormatting>
  <conditionalFormatting sqref="O28">
    <cfRule type="cellIs" dxfId="498" priority="97" operator="equal">
      <formula>"Vencida"</formula>
    </cfRule>
    <cfRule type="cellIs" dxfId="497" priority="98" operator="equal">
      <formula>"No Cumplida"</formula>
    </cfRule>
    <cfRule type="cellIs" dxfId="496" priority="99" operator="equal">
      <formula>"En Avance"</formula>
    </cfRule>
    <cfRule type="cellIs" dxfId="495" priority="100" operator="equal">
      <formula>"Cumplida (FT)"</formula>
    </cfRule>
    <cfRule type="cellIs" dxfId="494" priority="101" operator="equal">
      <formula>"Cumplida (DT)"</formula>
    </cfRule>
    <cfRule type="cellIs" dxfId="493" priority="102" operator="equal">
      <formula>"Sin Avance"</formula>
    </cfRule>
  </conditionalFormatting>
  <conditionalFormatting sqref="O30">
    <cfRule type="cellIs" dxfId="492" priority="91" operator="equal">
      <formula>"Vencida"</formula>
    </cfRule>
    <cfRule type="cellIs" dxfId="491" priority="92" operator="equal">
      <formula>"No Cumplida"</formula>
    </cfRule>
    <cfRule type="cellIs" dxfId="490" priority="93" operator="equal">
      <formula>"En Avance"</formula>
    </cfRule>
    <cfRule type="cellIs" dxfId="489" priority="94" operator="equal">
      <formula>"Cumplida (FT)"</formula>
    </cfRule>
    <cfRule type="cellIs" dxfId="488" priority="95" operator="equal">
      <formula>"Cumplida (DT)"</formula>
    </cfRule>
    <cfRule type="cellIs" dxfId="487" priority="96" operator="equal">
      <formula>"Sin Avance"</formula>
    </cfRule>
  </conditionalFormatting>
  <conditionalFormatting sqref="O31:O32 O34">
    <cfRule type="cellIs" dxfId="486" priority="85" operator="equal">
      <formula>"Vencida"</formula>
    </cfRule>
    <cfRule type="cellIs" dxfId="485" priority="86" operator="equal">
      <formula>"No Cumplida"</formula>
    </cfRule>
    <cfRule type="cellIs" dxfId="484" priority="87" operator="equal">
      <formula>"En Avance"</formula>
    </cfRule>
    <cfRule type="cellIs" dxfId="483" priority="88" operator="equal">
      <formula>"Cumplida (FT)"</formula>
    </cfRule>
    <cfRule type="cellIs" dxfId="482" priority="89" operator="equal">
      <formula>"Cumplida (DT)"</formula>
    </cfRule>
    <cfRule type="cellIs" dxfId="481" priority="90" operator="equal">
      <formula>"Sin Avance"</formula>
    </cfRule>
  </conditionalFormatting>
  <conditionalFormatting sqref="O36:O37">
    <cfRule type="cellIs" dxfId="480" priority="79" operator="equal">
      <formula>"Vencida"</formula>
    </cfRule>
    <cfRule type="cellIs" dxfId="479" priority="80" operator="equal">
      <formula>"No Cumplida"</formula>
    </cfRule>
    <cfRule type="cellIs" dxfId="478" priority="81" operator="equal">
      <formula>"En Avance"</formula>
    </cfRule>
    <cfRule type="cellIs" dxfId="477" priority="82" operator="equal">
      <formula>"Cumplida (FT)"</formula>
    </cfRule>
    <cfRule type="cellIs" dxfId="476" priority="83" operator="equal">
      <formula>"Cumplida (DT)"</formula>
    </cfRule>
    <cfRule type="cellIs" dxfId="475" priority="84" operator="equal">
      <formula>"Sin Avance"</formula>
    </cfRule>
  </conditionalFormatting>
  <conditionalFormatting sqref="O39">
    <cfRule type="cellIs" dxfId="474" priority="73" operator="equal">
      <formula>"Vencida"</formula>
    </cfRule>
    <cfRule type="cellIs" dxfId="473" priority="74" operator="equal">
      <formula>"No Cumplida"</formula>
    </cfRule>
    <cfRule type="cellIs" dxfId="472" priority="75" operator="equal">
      <formula>"En Avance"</formula>
    </cfRule>
    <cfRule type="cellIs" dxfId="471" priority="76" operator="equal">
      <formula>"Cumplida (FT)"</formula>
    </cfRule>
    <cfRule type="cellIs" dxfId="470" priority="77" operator="equal">
      <formula>"Cumplida (DT)"</formula>
    </cfRule>
    <cfRule type="cellIs" dxfId="469" priority="78" operator="equal">
      <formula>"Sin Avance"</formula>
    </cfRule>
  </conditionalFormatting>
  <conditionalFormatting sqref="O40">
    <cfRule type="cellIs" dxfId="468" priority="67" operator="equal">
      <formula>"Vencida"</formula>
    </cfRule>
    <cfRule type="cellIs" dxfId="467" priority="68" operator="equal">
      <formula>"No Cumplida"</formula>
    </cfRule>
    <cfRule type="cellIs" dxfId="466" priority="69" operator="equal">
      <formula>"En Avance"</formula>
    </cfRule>
    <cfRule type="cellIs" dxfId="465" priority="70" operator="equal">
      <formula>"Cumplida (FT)"</formula>
    </cfRule>
    <cfRule type="cellIs" dxfId="464" priority="71" operator="equal">
      <formula>"Cumplida (DT)"</formula>
    </cfRule>
    <cfRule type="cellIs" dxfId="463" priority="72" operator="equal">
      <formula>"Sin Avance"</formula>
    </cfRule>
  </conditionalFormatting>
  <conditionalFormatting sqref="O43:O46">
    <cfRule type="cellIs" dxfId="462" priority="61" operator="equal">
      <formula>"Vencida"</formula>
    </cfRule>
    <cfRule type="cellIs" dxfId="461" priority="62" operator="equal">
      <formula>"No Cumplida"</formula>
    </cfRule>
    <cfRule type="cellIs" dxfId="460" priority="63" operator="equal">
      <formula>"En Avance"</formula>
    </cfRule>
    <cfRule type="cellIs" dxfId="459" priority="64" operator="equal">
      <formula>"Cumplida (FT)"</formula>
    </cfRule>
    <cfRule type="cellIs" dxfId="458" priority="65" operator="equal">
      <formula>"Cumplida (DT)"</formula>
    </cfRule>
    <cfRule type="cellIs" dxfId="457" priority="66" operator="equal">
      <formula>"Sin Avance"</formula>
    </cfRule>
  </conditionalFormatting>
  <conditionalFormatting sqref="U33">
    <cfRule type="cellIs" dxfId="456" priority="43" operator="equal">
      <formula>"Vencida"</formula>
    </cfRule>
    <cfRule type="cellIs" dxfId="455" priority="44" operator="equal">
      <formula>"No Cumplida"</formula>
    </cfRule>
    <cfRule type="cellIs" dxfId="454" priority="45" operator="equal">
      <formula>"En Avance"</formula>
    </cfRule>
    <cfRule type="cellIs" dxfId="453" priority="46" operator="equal">
      <formula>"Cumplida (FT)"</formula>
    </cfRule>
    <cfRule type="cellIs" dxfId="452" priority="47" operator="equal">
      <formula>"Cumplida (DT)"</formula>
    </cfRule>
    <cfRule type="cellIs" dxfId="451" priority="48" operator="equal">
      <formula>"Sin Avance"</formula>
    </cfRule>
  </conditionalFormatting>
  <conditionalFormatting sqref="O33">
    <cfRule type="cellIs" dxfId="450" priority="37" operator="equal">
      <formula>"Vencida"</formula>
    </cfRule>
    <cfRule type="cellIs" dxfId="449" priority="38" operator="equal">
      <formula>"No Cumplida"</formula>
    </cfRule>
    <cfRule type="cellIs" dxfId="448" priority="39" operator="equal">
      <formula>"En Avance"</formula>
    </cfRule>
    <cfRule type="cellIs" dxfId="447" priority="40" operator="equal">
      <formula>"Cumplida (FT)"</formula>
    </cfRule>
    <cfRule type="cellIs" dxfId="446" priority="41" operator="equal">
      <formula>"Cumplida (DT)"</formula>
    </cfRule>
    <cfRule type="cellIs" dxfId="445" priority="42" operator="equal">
      <formula>"Sin Avance"</formula>
    </cfRule>
  </conditionalFormatting>
  <conditionalFormatting sqref="I13:I18">
    <cfRule type="cellIs" dxfId="444" priority="31" operator="equal">
      <formula>"Vencida"</formula>
    </cfRule>
    <cfRule type="cellIs" dxfId="443" priority="32" operator="equal">
      <formula>"No Cumplida"</formula>
    </cfRule>
    <cfRule type="cellIs" dxfId="442" priority="33" operator="equal">
      <formula>"En Avance"</formula>
    </cfRule>
    <cfRule type="cellIs" dxfId="441" priority="34" operator="equal">
      <formula>"Cumplida (FT)"</formula>
    </cfRule>
    <cfRule type="cellIs" dxfId="440" priority="35" operator="equal">
      <formula>"Cumplida (DT)"</formula>
    </cfRule>
    <cfRule type="cellIs" dxfId="439" priority="36" operator="equal">
      <formula>"Sin Avance"</formula>
    </cfRule>
  </conditionalFormatting>
  <conditionalFormatting sqref="I22:I25">
    <cfRule type="cellIs" dxfId="438" priority="25" operator="equal">
      <formula>"Vencida"</formula>
    </cfRule>
    <cfRule type="cellIs" dxfId="437" priority="26" operator="equal">
      <formula>"No Cumplida"</formula>
    </cfRule>
    <cfRule type="cellIs" dxfId="436" priority="27" operator="equal">
      <formula>"En Avance"</formula>
    </cfRule>
    <cfRule type="cellIs" dxfId="435" priority="28" operator="equal">
      <formula>"Cumplida (FT)"</formula>
    </cfRule>
    <cfRule type="cellIs" dxfId="434" priority="29" operator="equal">
      <formula>"Cumplida (DT)"</formula>
    </cfRule>
    <cfRule type="cellIs" dxfId="433" priority="30" operator="equal">
      <formula>"Sin Avance"</formula>
    </cfRule>
  </conditionalFormatting>
  <conditionalFormatting sqref="I30:I32">
    <cfRule type="cellIs" dxfId="432" priority="19" operator="equal">
      <formula>"Vencida"</formula>
    </cfRule>
    <cfRule type="cellIs" dxfId="431" priority="20" operator="equal">
      <formula>"No Cumplida"</formula>
    </cfRule>
    <cfRule type="cellIs" dxfId="430" priority="21" operator="equal">
      <formula>"En Avance"</formula>
    </cfRule>
    <cfRule type="cellIs" dxfId="429" priority="22" operator="equal">
      <formula>"Cumplida (FT)"</formula>
    </cfRule>
    <cfRule type="cellIs" dxfId="428" priority="23" operator="equal">
      <formula>"Cumplida (DT)"</formula>
    </cfRule>
    <cfRule type="cellIs" dxfId="427" priority="24" operator="equal">
      <formula>"Sin Avance"</formula>
    </cfRule>
  </conditionalFormatting>
  <conditionalFormatting sqref="I33">
    <cfRule type="cellIs" dxfId="426" priority="13" operator="equal">
      <formula>"Vencida"</formula>
    </cfRule>
    <cfRule type="cellIs" dxfId="425" priority="14" operator="equal">
      <formula>"No Cumplida"</formula>
    </cfRule>
    <cfRule type="cellIs" dxfId="424" priority="15" operator="equal">
      <formula>"En Avance"</formula>
    </cfRule>
    <cfRule type="cellIs" dxfId="423" priority="16" operator="equal">
      <formula>"Cumplida (FT)"</formula>
    </cfRule>
    <cfRule type="cellIs" dxfId="422" priority="17" operator="equal">
      <formula>"Cumplida (DT)"</formula>
    </cfRule>
    <cfRule type="cellIs" dxfId="421" priority="18" operator="equal">
      <formula>"Sin Avance"</formula>
    </cfRule>
  </conditionalFormatting>
  <conditionalFormatting sqref="I36:I39">
    <cfRule type="cellIs" dxfId="420" priority="7" operator="equal">
      <formula>"Vencida"</formula>
    </cfRule>
    <cfRule type="cellIs" dxfId="419" priority="8" operator="equal">
      <formula>"No Cumplida"</formula>
    </cfRule>
    <cfRule type="cellIs" dxfId="418" priority="9" operator="equal">
      <formula>"En Avance"</formula>
    </cfRule>
    <cfRule type="cellIs" dxfId="417" priority="10" operator="equal">
      <formula>"Cumplida (FT)"</formula>
    </cfRule>
    <cfRule type="cellIs" dxfId="416" priority="11" operator="equal">
      <formula>"Cumplida (DT)"</formula>
    </cfRule>
    <cfRule type="cellIs" dxfId="415" priority="12" operator="equal">
      <formula>"Sin Avance"</formula>
    </cfRule>
  </conditionalFormatting>
  <conditionalFormatting sqref="I43:I45">
    <cfRule type="cellIs" dxfId="414" priority="1" operator="equal">
      <formula>"Vencida"</formula>
    </cfRule>
    <cfRule type="cellIs" dxfId="413" priority="2" operator="equal">
      <formula>"No Cumplida"</formula>
    </cfRule>
    <cfRule type="cellIs" dxfId="412" priority="3" operator="equal">
      <formula>"En Avance"</formula>
    </cfRule>
    <cfRule type="cellIs" dxfId="411" priority="4" operator="equal">
      <formula>"Cumplida (FT)"</formula>
    </cfRule>
    <cfRule type="cellIs" dxfId="410" priority="5" operator="equal">
      <formula>"Cumplida (DT)"</formula>
    </cfRule>
    <cfRule type="cellIs" dxfId="409" priority="6" operator="equal">
      <formula>"Sin Avance"</formula>
    </cfRule>
  </conditionalFormatting>
  <dataValidations count="2">
    <dataValidation type="list" allowBlank="1" showInputMessage="1" showErrorMessage="1" sqref="U43:U46 U36:U41 U13:U20 U22:U28 U30:U34">
      <formula1>Califica2</formula1>
    </dataValidation>
    <dataValidation type="list" allowBlank="1" showInputMessage="1" showErrorMessage="1" sqref="I22:I28 I13:I20 I30:I34 I36:I41 O36:O41 O13:O20 O22:O28 O43:O46 O30:O34 I43:I46">
      <formula1>Califica</formula1>
    </dataValidation>
  </dataValidations>
  <printOptions horizontalCentered="1"/>
  <pageMargins left="0.23622047244094491" right="0.23622047244094491" top="0.74803149606299213" bottom="0.74803149606299213" header="0.31496062992125984" footer="0.31496062992125984"/>
  <pageSetup paperSize="5" scale="30" fitToHeight="0" orientation="landscape" r:id="rId3"/>
  <headerFooter>
    <oddHeader>&amp;L
&amp;C
&amp;G</oddHeader>
    <oddFooter>&amp;L&amp;9Aprobó: Flor Alicia Rojas Aguilar - Jefe Oficina de Control Interno (E)
Revisó: 
Elaboró: Marcela López&amp;R&amp;9&amp;P de &amp;N</oddFooter>
  </headerFooter>
  <rowBreaks count="3" manualBreakCount="3">
    <brk id="9" max="20" man="1"/>
    <brk id="33" max="20" man="1"/>
    <brk id="41" max="20" man="1"/>
  </rowBreaks>
  <legacyDrawing r:id="rId4"/>
  <legacyDrawingHF r:id="rId5"/>
  <picture r:id="rId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pageSetUpPr fitToPage="1"/>
  </sheetPr>
  <dimension ref="A1:Y134"/>
  <sheetViews>
    <sheetView showGridLines="0" showWhiteSpace="0" topLeftCell="E35" zoomScale="106" zoomScaleNormal="106" zoomScaleSheetLayoutView="55" workbookViewId="0">
      <selection activeCell="L35" sqref="L35"/>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8" width="12.5703125" style="4" customWidth="1"/>
    <col min="9" max="9" width="19.28515625" style="4" customWidth="1"/>
    <col min="10" max="10" width="15.42578125" style="4" customWidth="1"/>
    <col min="11" max="11" width="15.7109375" style="4" customWidth="1"/>
    <col min="12" max="12" width="117.28515625" style="28" customWidth="1"/>
    <col min="13" max="13" width="1.42578125" style="4" customWidth="1"/>
    <col min="14" max="15" width="13.42578125" style="4" customWidth="1"/>
    <col min="16" max="16" width="15.5703125" style="4" customWidth="1"/>
    <col min="17" max="17" width="15.7109375" style="4" customWidth="1"/>
    <col min="18" max="18" width="97.425781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16384" width="11.42578125" style="4" hidden="1"/>
  </cols>
  <sheetData>
    <row r="1" spans="1:24" x14ac:dyDescent="0.25"/>
    <row r="2" spans="1:24" ht="21" x14ac:dyDescent="0.25">
      <c r="A2" s="31" t="s">
        <v>72</v>
      </c>
      <c r="B2" s="31"/>
      <c r="C2" s="30"/>
      <c r="D2" s="30"/>
      <c r="E2" s="30"/>
      <c r="F2" s="30"/>
      <c r="G2" s="30"/>
      <c r="H2" s="30"/>
      <c r="I2" s="30"/>
      <c r="J2" s="30"/>
      <c r="K2" s="30"/>
      <c r="L2" s="30"/>
      <c r="M2" s="30"/>
      <c r="N2" s="30"/>
      <c r="O2" s="30"/>
      <c r="P2" s="30"/>
      <c r="Q2" s="30"/>
      <c r="R2" s="30"/>
      <c r="S2" s="99"/>
      <c r="T2" s="30"/>
      <c r="U2" s="30"/>
      <c r="V2" s="30"/>
      <c r="W2" s="30"/>
      <c r="X2" s="30"/>
    </row>
    <row r="3" spans="1:24" x14ac:dyDescent="0.2">
      <c r="B3" s="21"/>
      <c r="C3" s="22"/>
    </row>
    <row r="4" spans="1:24" x14ac:dyDescent="0.2">
      <c r="A4" s="23" t="s">
        <v>13</v>
      </c>
      <c r="B4" s="23"/>
      <c r="C4" s="24" t="s">
        <v>92</v>
      </c>
    </row>
    <row r="5" spans="1:24" x14ac:dyDescent="0.2">
      <c r="A5" s="23" t="s">
        <v>93</v>
      </c>
      <c r="B5" s="23"/>
      <c r="C5" s="272">
        <v>2018</v>
      </c>
    </row>
    <row r="6" spans="1:24" x14ac:dyDescent="0.25">
      <c r="A6" s="25" t="s">
        <v>94</v>
      </c>
      <c r="B6" s="25"/>
      <c r="C6" s="26" t="s">
        <v>208</v>
      </c>
    </row>
    <row r="7" spans="1:24" x14ac:dyDescent="0.25"/>
    <row r="8" spans="1:24" ht="13.5" thickBot="1" x14ac:dyDescent="0.3">
      <c r="G8" s="5"/>
    </row>
    <row r="9" spans="1:24" ht="19.5" thickBot="1" x14ac:dyDescent="0.3">
      <c r="A9" s="513" t="s">
        <v>73</v>
      </c>
      <c r="B9" s="514"/>
      <c r="C9" s="514"/>
      <c r="D9" s="514"/>
      <c r="E9" s="514"/>
      <c r="F9" s="515"/>
      <c r="G9" s="16"/>
      <c r="H9" s="513" t="s">
        <v>7</v>
      </c>
      <c r="I9" s="514"/>
      <c r="J9" s="514"/>
      <c r="K9" s="514"/>
      <c r="L9" s="515"/>
      <c r="N9" s="513" t="s">
        <v>8</v>
      </c>
      <c r="O9" s="514"/>
      <c r="P9" s="514"/>
      <c r="Q9" s="514"/>
      <c r="R9" s="515"/>
      <c r="T9" s="513" t="s">
        <v>9</v>
      </c>
      <c r="U9" s="514"/>
      <c r="V9" s="514"/>
      <c r="W9" s="514"/>
      <c r="X9" s="515"/>
    </row>
    <row r="10" spans="1:24" ht="38.1" customHeight="1" thickBot="1" x14ac:dyDescent="0.3">
      <c r="A10" s="75" t="s">
        <v>86</v>
      </c>
      <c r="B10" s="519" t="s">
        <v>129</v>
      </c>
      <c r="C10" s="544"/>
      <c r="D10" s="544"/>
      <c r="E10" s="544"/>
      <c r="F10" s="545"/>
      <c r="G10" s="1"/>
      <c r="H10" s="98" t="s">
        <v>166</v>
      </c>
      <c r="I10" s="97"/>
      <c r="J10" s="55">
        <v>43220</v>
      </c>
      <c r="K10" s="521" t="s">
        <v>161</v>
      </c>
      <c r="L10" s="551" t="s">
        <v>0</v>
      </c>
      <c r="N10" s="98" t="s">
        <v>166</v>
      </c>
      <c r="O10" s="97"/>
      <c r="P10" s="55">
        <v>43343</v>
      </c>
      <c r="Q10" s="521" t="s">
        <v>161</v>
      </c>
      <c r="R10" s="551" t="s">
        <v>0</v>
      </c>
      <c r="T10" s="98" t="s">
        <v>166</v>
      </c>
      <c r="U10" s="97"/>
      <c r="V10" s="55">
        <v>43465</v>
      </c>
      <c r="W10" s="521" t="s">
        <v>161</v>
      </c>
      <c r="X10" s="551" t="s">
        <v>0</v>
      </c>
    </row>
    <row r="11" spans="1:24" ht="26.25" thickBot="1" x14ac:dyDescent="0.3">
      <c r="A11" s="64" t="s">
        <v>11</v>
      </c>
      <c r="B11" s="546" t="s">
        <v>80</v>
      </c>
      <c r="C11" s="529"/>
      <c r="D11" s="53" t="s">
        <v>81</v>
      </c>
      <c r="E11" s="53" t="s">
        <v>82</v>
      </c>
      <c r="F11" s="54" t="s">
        <v>83</v>
      </c>
      <c r="H11" s="56" t="s">
        <v>12</v>
      </c>
      <c r="I11" s="103" t="s">
        <v>10</v>
      </c>
      <c r="J11" s="103" t="s">
        <v>85</v>
      </c>
      <c r="K11" s="522"/>
      <c r="L11" s="522"/>
      <c r="N11" s="56" t="s">
        <v>12</v>
      </c>
      <c r="O11" s="103" t="s">
        <v>10</v>
      </c>
      <c r="P11" s="103" t="s">
        <v>85</v>
      </c>
      <c r="Q11" s="522"/>
      <c r="R11" s="522"/>
      <c r="T11" s="56" t="s">
        <v>12</v>
      </c>
      <c r="U11" s="103" t="s">
        <v>10</v>
      </c>
      <c r="V11" s="103" t="s">
        <v>85</v>
      </c>
      <c r="W11" s="522"/>
      <c r="X11" s="522"/>
    </row>
    <row r="12" spans="1:24" s="17" customFormat="1" ht="30" customHeight="1" thickBot="1" x14ac:dyDescent="0.3">
      <c r="A12" s="523" t="s">
        <v>75</v>
      </c>
      <c r="B12" s="57"/>
      <c r="C12" s="58" t="s">
        <v>114</v>
      </c>
      <c r="D12" s="57"/>
      <c r="E12" s="57"/>
      <c r="F12" s="67"/>
      <c r="G12" s="3"/>
      <c r="H12" s="87">
        <f>+COUNTIF(H13:H14,"&lt;&gt;"&amp;"")</f>
        <v>0</v>
      </c>
      <c r="I12" s="88">
        <f>+COUNTIF(I13:I14,"Cumplida "&amp;"*")</f>
        <v>0</v>
      </c>
      <c r="J12" s="89">
        <v>0</v>
      </c>
      <c r="K12" s="90"/>
      <c r="L12" s="91"/>
      <c r="M12" s="2"/>
      <c r="N12" s="87">
        <f>+COUNTIF(N13:N14,"&lt;&gt;"&amp;"")</f>
        <v>0</v>
      </c>
      <c r="O12" s="88">
        <f>+COUNTIF(O13:O14,"Cumplida "&amp;"*")</f>
        <v>0</v>
      </c>
      <c r="P12" s="89">
        <v>0</v>
      </c>
      <c r="Q12" s="90"/>
      <c r="R12" s="91"/>
      <c r="S12" s="18"/>
      <c r="T12" s="87">
        <f>+COUNTIF(T13:T14,"&lt;&gt;"&amp;"")</f>
        <v>0</v>
      </c>
      <c r="U12" s="88">
        <f>+COUNTIF(U13:U14,"Cumplida "&amp;"*")</f>
        <v>0</v>
      </c>
      <c r="V12" s="89">
        <v>0</v>
      </c>
      <c r="W12" s="90"/>
      <c r="X12" s="91"/>
    </row>
    <row r="13" spans="1:24" ht="203.25" customHeight="1" x14ac:dyDescent="0.25">
      <c r="A13" s="524"/>
      <c r="B13" s="291" t="s">
        <v>1</v>
      </c>
      <c r="C13" s="289" t="s">
        <v>257</v>
      </c>
      <c r="D13" s="281" t="s">
        <v>695</v>
      </c>
      <c r="E13" s="281" t="s">
        <v>260</v>
      </c>
      <c r="F13" s="292">
        <v>43404</v>
      </c>
      <c r="H13" s="9"/>
      <c r="I13" s="86" t="s">
        <v>157</v>
      </c>
      <c r="J13" s="10"/>
      <c r="K13" s="330" t="s">
        <v>609</v>
      </c>
      <c r="L13" s="488" t="s">
        <v>696</v>
      </c>
      <c r="N13" s="9"/>
      <c r="O13" s="86"/>
      <c r="P13" s="10"/>
      <c r="Q13" s="240"/>
      <c r="R13" s="244"/>
      <c r="T13" s="9"/>
      <c r="U13" s="86"/>
      <c r="V13" s="10"/>
      <c r="W13" s="10"/>
      <c r="X13" s="96"/>
    </row>
    <row r="14" spans="1:24" ht="255" customHeight="1" thickBot="1" x14ac:dyDescent="0.3">
      <c r="A14" s="525"/>
      <c r="B14" s="291" t="s">
        <v>2</v>
      </c>
      <c r="C14" s="289" t="s">
        <v>258</v>
      </c>
      <c r="D14" s="281" t="s">
        <v>259</v>
      </c>
      <c r="E14" s="281" t="s">
        <v>261</v>
      </c>
      <c r="F14" s="292">
        <v>43281</v>
      </c>
      <c r="H14" s="9"/>
      <c r="I14" s="86" t="s">
        <v>157</v>
      </c>
      <c r="J14" s="208"/>
      <c r="K14" s="330" t="s">
        <v>609</v>
      </c>
      <c r="L14" s="489" t="s">
        <v>697</v>
      </c>
      <c r="N14" s="9"/>
      <c r="O14" s="237"/>
      <c r="P14" s="10"/>
      <c r="Q14" s="207"/>
      <c r="R14" s="252"/>
      <c r="T14" s="9"/>
      <c r="U14" s="86"/>
      <c r="V14" s="10"/>
      <c r="W14" s="10"/>
      <c r="X14" s="29"/>
    </row>
    <row r="15" spans="1:24" s="17" customFormat="1" ht="30" customHeight="1" thickBot="1" x14ac:dyDescent="0.3">
      <c r="A15" s="523" t="s">
        <v>76</v>
      </c>
      <c r="B15" s="57"/>
      <c r="C15" s="58"/>
      <c r="D15" s="57"/>
      <c r="E15" s="57"/>
      <c r="F15" s="67"/>
      <c r="G15" s="3"/>
      <c r="H15" s="87">
        <f>+COUNTIF(H16:H23,"&lt;&gt;"&amp;"")</f>
        <v>0</v>
      </c>
      <c r="I15" s="88">
        <f>+COUNTIF(I16:I23,"Cumplida "&amp;"*")</f>
        <v>0</v>
      </c>
      <c r="J15" s="89">
        <v>0</v>
      </c>
      <c r="K15" s="90"/>
      <c r="L15" s="91"/>
      <c r="M15" s="2"/>
      <c r="N15" s="87">
        <f>+COUNTIF(N16:N23,"&lt;&gt;"&amp;"")</f>
        <v>0</v>
      </c>
      <c r="O15" s="88">
        <f>+COUNTIF(O16:O23,"Cumplida "&amp;"*")</f>
        <v>0</v>
      </c>
      <c r="P15" s="89">
        <v>0</v>
      </c>
      <c r="Q15" s="90"/>
      <c r="R15" s="91"/>
      <c r="S15" s="18"/>
      <c r="T15" s="87">
        <f>+COUNTIF(T16:T23,"&lt;&gt;"&amp;"")</f>
        <v>0</v>
      </c>
      <c r="U15" s="88">
        <f>+COUNTIF(U16:U23,"Cumplida "&amp;"*")</f>
        <v>0</v>
      </c>
      <c r="V15" s="89">
        <v>0</v>
      </c>
      <c r="W15" s="90"/>
      <c r="X15" s="91"/>
    </row>
    <row r="16" spans="1:24" ht="234" customHeight="1" x14ac:dyDescent="0.25">
      <c r="A16" s="524"/>
      <c r="B16" s="291">
        <v>2.1</v>
      </c>
      <c r="C16" s="289" t="s">
        <v>698</v>
      </c>
      <c r="D16" s="293" t="s">
        <v>262</v>
      </c>
      <c r="E16" s="281" t="s">
        <v>260</v>
      </c>
      <c r="F16" s="292">
        <v>43465</v>
      </c>
      <c r="H16" s="9"/>
      <c r="I16" s="86" t="s">
        <v>157</v>
      </c>
      <c r="J16" s="10"/>
      <c r="K16" s="330" t="s">
        <v>609</v>
      </c>
      <c r="L16" s="490" t="s">
        <v>699</v>
      </c>
      <c r="N16" s="9"/>
      <c r="O16" s="86"/>
      <c r="P16" s="10"/>
      <c r="Q16" s="207"/>
      <c r="R16" s="239"/>
      <c r="T16" s="9"/>
      <c r="U16" s="86"/>
      <c r="V16" s="10"/>
      <c r="W16" s="11"/>
      <c r="X16" s="27"/>
    </row>
    <row r="17" spans="1:24" ht="256.5" customHeight="1" x14ac:dyDescent="0.25">
      <c r="A17" s="524"/>
      <c r="B17" s="291" t="s">
        <v>5</v>
      </c>
      <c r="C17" s="289" t="s">
        <v>263</v>
      </c>
      <c r="D17" s="281" t="s">
        <v>264</v>
      </c>
      <c r="E17" s="281" t="s">
        <v>260</v>
      </c>
      <c r="F17" s="292">
        <v>43311</v>
      </c>
      <c r="H17" s="9"/>
      <c r="I17" s="86" t="s">
        <v>157</v>
      </c>
      <c r="J17" s="10"/>
      <c r="K17" s="330" t="s">
        <v>609</v>
      </c>
      <c r="L17" s="490" t="s">
        <v>700</v>
      </c>
      <c r="N17" s="9"/>
      <c r="O17" s="86"/>
      <c r="P17" s="10"/>
      <c r="Q17" s="209"/>
      <c r="R17" s="239"/>
      <c r="T17" s="9"/>
      <c r="U17" s="86"/>
      <c r="V17" s="10"/>
      <c r="W17" s="11"/>
      <c r="X17" s="27"/>
    </row>
    <row r="18" spans="1:24" ht="200.25" customHeight="1" x14ac:dyDescent="0.25">
      <c r="A18" s="547"/>
      <c r="B18" s="291" t="s">
        <v>6</v>
      </c>
      <c r="C18" s="289" t="s">
        <v>265</v>
      </c>
      <c r="D18" s="281" t="s">
        <v>266</v>
      </c>
      <c r="E18" s="281" t="s">
        <v>260</v>
      </c>
      <c r="F18" s="292">
        <v>43342</v>
      </c>
      <c r="H18" s="9"/>
      <c r="I18" s="86" t="s">
        <v>157</v>
      </c>
      <c r="J18" s="10"/>
      <c r="K18" s="330" t="s">
        <v>609</v>
      </c>
      <c r="L18" s="490" t="s">
        <v>701</v>
      </c>
      <c r="N18" s="9"/>
      <c r="O18" s="86"/>
      <c r="P18" s="10"/>
      <c r="Q18" s="209"/>
      <c r="R18" s="239"/>
      <c r="T18" s="9"/>
      <c r="U18" s="86"/>
      <c r="V18" s="10"/>
      <c r="W18" s="11"/>
      <c r="X18" s="27"/>
    </row>
    <row r="19" spans="1:24" ht="328.5" customHeight="1" thickBot="1" x14ac:dyDescent="0.3">
      <c r="A19" s="524"/>
      <c r="B19" s="291" t="s">
        <v>50</v>
      </c>
      <c r="C19" s="294" t="s">
        <v>267</v>
      </c>
      <c r="D19" s="281" t="s">
        <v>268</v>
      </c>
      <c r="E19" s="293" t="s">
        <v>113</v>
      </c>
      <c r="F19" s="295">
        <v>43220</v>
      </c>
      <c r="H19" s="9"/>
      <c r="I19" s="86" t="s">
        <v>167</v>
      </c>
      <c r="J19" s="10"/>
      <c r="K19" s="330" t="s">
        <v>609</v>
      </c>
      <c r="L19" s="490" t="s">
        <v>702</v>
      </c>
      <c r="N19" s="9"/>
      <c r="O19" s="86"/>
      <c r="P19" s="10"/>
      <c r="Q19" s="209"/>
      <c r="R19" s="239"/>
      <c r="T19" s="9"/>
      <c r="U19" s="86"/>
      <c r="V19" s="10"/>
      <c r="W19" s="11"/>
      <c r="X19" s="27"/>
    </row>
    <row r="20" spans="1:24" ht="81.75" hidden="1" customHeight="1" thickBot="1" x14ac:dyDescent="0.3">
      <c r="A20" s="524"/>
      <c r="B20" s="12"/>
      <c r="C20" s="41"/>
      <c r="D20" s="41"/>
      <c r="E20" s="41"/>
      <c r="F20" s="79"/>
      <c r="H20" s="9"/>
      <c r="I20" s="86"/>
      <c r="J20" s="10"/>
      <c r="K20" s="207"/>
      <c r="L20" s="27"/>
      <c r="N20" s="9"/>
      <c r="O20" s="86"/>
      <c r="P20" s="10"/>
      <c r="Q20" s="209"/>
      <c r="R20" s="239"/>
      <c r="T20" s="9"/>
      <c r="U20" s="86"/>
      <c r="V20" s="10"/>
      <c r="W20" s="11"/>
      <c r="X20" s="27"/>
    </row>
    <row r="21" spans="1:24" ht="182.25" hidden="1" customHeight="1" thickBot="1" x14ac:dyDescent="0.3">
      <c r="A21" s="524"/>
      <c r="B21" s="7"/>
      <c r="C21" s="42"/>
      <c r="D21" s="41"/>
      <c r="E21" s="41"/>
      <c r="F21" s="79"/>
      <c r="H21" s="9"/>
      <c r="I21" s="86"/>
      <c r="J21" s="10"/>
      <c r="K21" s="207"/>
      <c r="L21" s="27"/>
      <c r="N21" s="9"/>
      <c r="O21" s="86"/>
      <c r="P21" s="10"/>
      <c r="Q21" s="209"/>
      <c r="R21" s="239"/>
      <c r="T21" s="9"/>
      <c r="U21" s="86"/>
      <c r="V21" s="10"/>
      <c r="W21" s="11"/>
      <c r="X21" s="27"/>
    </row>
    <row r="22" spans="1:24" ht="203.25" hidden="1" customHeight="1" x14ac:dyDescent="0.25">
      <c r="A22" s="524"/>
      <c r="B22" s="7"/>
      <c r="C22" s="36"/>
      <c r="D22" s="43"/>
      <c r="E22" s="36"/>
      <c r="F22" s="79"/>
      <c r="H22" s="9"/>
      <c r="I22" s="86"/>
      <c r="J22" s="10"/>
      <c r="K22" s="207"/>
      <c r="L22" s="27"/>
      <c r="N22" s="9"/>
      <c r="O22" s="86"/>
      <c r="P22" s="10"/>
      <c r="Q22" s="209"/>
      <c r="R22" s="239"/>
      <c r="T22" s="9"/>
      <c r="U22" s="86"/>
      <c r="V22" s="10"/>
      <c r="W22" s="11"/>
      <c r="X22" s="27"/>
    </row>
    <row r="23" spans="1:24" ht="88.5" hidden="1" customHeight="1" thickBot="1" x14ac:dyDescent="0.3">
      <c r="A23" s="525"/>
      <c r="B23" s="7"/>
      <c r="C23" s="42"/>
      <c r="D23" s="41"/>
      <c r="E23" s="36"/>
      <c r="F23" s="79"/>
      <c r="H23" s="9"/>
      <c r="I23" s="86"/>
      <c r="J23" s="10"/>
      <c r="K23" s="207"/>
      <c r="L23" s="27"/>
      <c r="N23" s="9"/>
      <c r="O23" s="86"/>
      <c r="P23" s="10"/>
      <c r="Q23" s="209"/>
      <c r="R23" s="252"/>
      <c r="T23" s="9"/>
      <c r="U23" s="86"/>
      <c r="V23" s="10"/>
      <c r="W23" s="11"/>
      <c r="X23" s="27"/>
    </row>
    <row r="24" spans="1:24" s="17" customFormat="1" ht="30" customHeight="1" thickBot="1" x14ac:dyDescent="0.3">
      <c r="A24" s="523" t="s">
        <v>77</v>
      </c>
      <c r="B24" s="57"/>
      <c r="C24" s="58" t="s">
        <v>115</v>
      </c>
      <c r="D24" s="57"/>
      <c r="E24" s="57"/>
      <c r="F24" s="67"/>
      <c r="G24" s="3"/>
      <c r="H24" s="87">
        <f>+COUNTIF(H25,"&lt;&gt;"&amp;"")</f>
        <v>0</v>
      </c>
      <c r="I24" s="88">
        <f>+COUNTIF(I25,"Cumplida "&amp;"*")</f>
        <v>0</v>
      </c>
      <c r="J24" s="89">
        <v>0</v>
      </c>
      <c r="K24" s="90"/>
      <c r="L24" s="91"/>
      <c r="M24" s="2"/>
      <c r="N24" s="87">
        <f>+COUNTIF(N25,"&lt;&gt;"&amp;"")</f>
        <v>0</v>
      </c>
      <c r="O24" s="88">
        <f>+COUNTIF(O25,"Cumplida "&amp;"*")</f>
        <v>0</v>
      </c>
      <c r="P24" s="89">
        <v>0</v>
      </c>
      <c r="Q24" s="90"/>
      <c r="R24" s="91"/>
      <c r="S24" s="18"/>
      <c r="T24" s="87">
        <f>+COUNTIF(T25,"&lt;&gt;"&amp;"")</f>
        <v>0</v>
      </c>
      <c r="U24" s="88">
        <f>+COUNTIF(U25,"Cumplida "&amp;"*")</f>
        <v>0</v>
      </c>
      <c r="V24" s="89">
        <v>0</v>
      </c>
      <c r="W24" s="90"/>
      <c r="X24" s="91"/>
    </row>
    <row r="25" spans="1:24" ht="408.75" customHeight="1" thickBot="1" x14ac:dyDescent="0.3">
      <c r="A25" s="525"/>
      <c r="B25" s="291" t="s">
        <v>24</v>
      </c>
      <c r="C25" s="289" t="s">
        <v>703</v>
      </c>
      <c r="D25" s="293" t="s">
        <v>269</v>
      </c>
      <c r="E25" s="293" t="s">
        <v>113</v>
      </c>
      <c r="F25" s="295">
        <v>43465</v>
      </c>
      <c r="H25" s="9"/>
      <c r="I25" s="86" t="s">
        <v>157</v>
      </c>
      <c r="J25" s="10"/>
      <c r="K25" s="330" t="s">
        <v>609</v>
      </c>
      <c r="L25" s="493" t="s">
        <v>704</v>
      </c>
      <c r="N25" s="9"/>
      <c r="O25" s="86"/>
      <c r="P25" s="10"/>
      <c r="Q25" s="209"/>
      <c r="R25" s="212"/>
      <c r="T25" s="9"/>
      <c r="U25" s="86"/>
      <c r="V25" s="10"/>
      <c r="W25" s="11"/>
      <c r="X25" s="27"/>
    </row>
    <row r="26" spans="1:24" s="17" customFormat="1" ht="30" customHeight="1" thickBot="1" x14ac:dyDescent="0.3">
      <c r="A26" s="523" t="s">
        <v>78</v>
      </c>
      <c r="B26" s="57"/>
      <c r="C26" s="58" t="s">
        <v>116</v>
      </c>
      <c r="D26" s="57"/>
      <c r="E26" s="57"/>
      <c r="F26" s="67"/>
      <c r="G26" s="3"/>
      <c r="H26" s="87">
        <f>+COUNTIF(H27:H30,"&lt;&gt;"&amp;"")</f>
        <v>0</v>
      </c>
      <c r="I26" s="88">
        <f>+COUNTIF(I27:I30,"Cumplida "&amp;"*")</f>
        <v>0</v>
      </c>
      <c r="J26" s="89">
        <v>0</v>
      </c>
      <c r="K26" s="90"/>
      <c r="L26" s="91"/>
      <c r="M26" s="2"/>
      <c r="N26" s="87">
        <f>+COUNTIF(N27:N30,"&lt;&gt;"&amp;"")</f>
        <v>0</v>
      </c>
      <c r="O26" s="88">
        <f>+COUNTIF(O27:O30,"Cumplida "&amp;"*")</f>
        <v>0</v>
      </c>
      <c r="P26" s="89">
        <v>0</v>
      </c>
      <c r="Q26" s="90"/>
      <c r="R26" s="91"/>
      <c r="S26" s="18"/>
      <c r="T26" s="87">
        <f>+COUNTIF(T27:T30,"&lt;&gt;"&amp;"")</f>
        <v>0</v>
      </c>
      <c r="U26" s="88">
        <f>+COUNTIF(U27:U30,"Cumplida "&amp;"*")</f>
        <v>0</v>
      </c>
      <c r="V26" s="89">
        <v>0</v>
      </c>
      <c r="W26" s="90"/>
      <c r="X26" s="91"/>
    </row>
    <row r="27" spans="1:24" ht="258" customHeight="1" x14ac:dyDescent="0.25">
      <c r="A27" s="524"/>
      <c r="B27" s="291" t="s">
        <v>53</v>
      </c>
      <c r="C27" s="289" t="s">
        <v>270</v>
      </c>
      <c r="D27" s="296" t="s">
        <v>271</v>
      </c>
      <c r="E27" s="281" t="s">
        <v>260</v>
      </c>
      <c r="F27" s="292">
        <v>43404</v>
      </c>
      <c r="H27" s="9"/>
      <c r="I27" s="86" t="s">
        <v>157</v>
      </c>
      <c r="J27" s="208"/>
      <c r="K27" s="330" t="s">
        <v>609</v>
      </c>
      <c r="L27" s="497" t="s">
        <v>705</v>
      </c>
      <c r="N27" s="9"/>
      <c r="O27" s="86"/>
      <c r="P27" s="10"/>
      <c r="Q27" s="209"/>
      <c r="R27" s="253"/>
      <c r="T27" s="9"/>
      <c r="U27" s="86"/>
      <c r="V27" s="10"/>
      <c r="W27" s="11"/>
      <c r="X27" s="27"/>
    </row>
    <row r="28" spans="1:24" ht="279.75" customHeight="1" thickBot="1" x14ac:dyDescent="0.3">
      <c r="A28" s="524"/>
      <c r="B28" s="291" t="s">
        <v>54</v>
      </c>
      <c r="C28" s="289" t="s">
        <v>272</v>
      </c>
      <c r="D28" s="293" t="s">
        <v>273</v>
      </c>
      <c r="E28" s="293" t="s">
        <v>274</v>
      </c>
      <c r="F28" s="295">
        <v>43404</v>
      </c>
      <c r="H28" s="9"/>
      <c r="I28" s="86" t="s">
        <v>157</v>
      </c>
      <c r="J28" s="10"/>
      <c r="K28" s="330" t="s">
        <v>609</v>
      </c>
      <c r="L28" s="486" t="s">
        <v>640</v>
      </c>
      <c r="N28" s="9"/>
      <c r="O28" s="237"/>
      <c r="P28" s="10"/>
      <c r="Q28" s="209"/>
      <c r="R28" s="239"/>
      <c r="T28" s="9"/>
      <c r="U28" s="86"/>
      <c r="V28" s="10"/>
      <c r="W28" s="11"/>
      <c r="X28" s="27"/>
    </row>
    <row r="29" spans="1:24" ht="190.5" hidden="1" customHeight="1" x14ac:dyDescent="0.25">
      <c r="A29" s="524"/>
      <c r="B29" s="7"/>
      <c r="C29" s="43"/>
      <c r="D29" s="36"/>
      <c r="E29" s="36"/>
      <c r="F29" s="79"/>
      <c r="H29" s="9"/>
      <c r="I29" s="86"/>
      <c r="J29" s="10"/>
      <c r="K29" s="207"/>
      <c r="L29" s="27"/>
      <c r="N29" s="9"/>
      <c r="O29" s="237"/>
      <c r="P29" s="10"/>
      <c r="Q29" s="209"/>
      <c r="R29" s="241"/>
      <c r="T29" s="9"/>
      <c r="U29" s="86"/>
      <c r="V29" s="10"/>
      <c r="W29" s="11"/>
      <c r="X29" s="27"/>
    </row>
    <row r="30" spans="1:24" ht="15.75" hidden="1" thickBot="1" x14ac:dyDescent="0.3">
      <c r="A30" s="525"/>
      <c r="B30" s="7"/>
      <c r="C30" s="41"/>
      <c r="D30" s="36"/>
      <c r="E30" s="36"/>
      <c r="F30" s="79"/>
      <c r="H30" s="9"/>
      <c r="I30" s="86"/>
      <c r="J30" s="10"/>
      <c r="K30" s="207"/>
      <c r="L30" s="212"/>
      <c r="N30" s="9"/>
      <c r="O30" s="86"/>
      <c r="P30" s="10"/>
      <c r="Q30" s="209"/>
      <c r="R30" s="239"/>
      <c r="T30" s="9"/>
      <c r="U30" s="86"/>
      <c r="V30" s="10"/>
      <c r="W30" s="11"/>
      <c r="X30" s="27"/>
    </row>
    <row r="31" spans="1:24" s="17" customFormat="1" ht="30" customHeight="1" thickBot="1" x14ac:dyDescent="0.3">
      <c r="A31" s="523" t="s">
        <v>79</v>
      </c>
      <c r="B31" s="57"/>
      <c r="C31" s="58" t="s">
        <v>117</v>
      </c>
      <c r="D31" s="57"/>
      <c r="E31" s="57"/>
      <c r="F31" s="67"/>
      <c r="G31" s="3"/>
      <c r="H31" s="87">
        <f>+COUNTIF(H32:H35,"&lt;&gt;"&amp;"")</f>
        <v>0</v>
      </c>
      <c r="I31" s="88">
        <f>+COUNTIF(I32:I35,"Cumplida "&amp;"*")</f>
        <v>0</v>
      </c>
      <c r="J31" s="89">
        <v>0</v>
      </c>
      <c r="K31" s="90"/>
      <c r="L31" s="91"/>
      <c r="M31" s="2"/>
      <c r="N31" s="87">
        <f>+COUNTIF(N32:N35,"&lt;&gt;"&amp;"")</f>
        <v>0</v>
      </c>
      <c r="O31" s="88">
        <f>+COUNTIF(O32:O35,"Cumplida "&amp;"*")</f>
        <v>0</v>
      </c>
      <c r="P31" s="89">
        <v>0</v>
      </c>
      <c r="Q31" s="90"/>
      <c r="R31" s="91"/>
      <c r="S31" s="18"/>
      <c r="T31" s="87">
        <f>+COUNTIF(T32:T35,"&lt;&gt;"&amp;"")</f>
        <v>0</v>
      </c>
      <c r="U31" s="88">
        <f>+COUNTIF(U32:U35,"Cumplida "&amp;"*")</f>
        <v>0</v>
      </c>
      <c r="V31" s="89">
        <v>0</v>
      </c>
      <c r="W31" s="90"/>
      <c r="X31" s="91"/>
    </row>
    <row r="32" spans="1:24" ht="309.75" customHeight="1" x14ac:dyDescent="0.25">
      <c r="A32" s="524"/>
      <c r="B32" s="291" t="s">
        <v>56</v>
      </c>
      <c r="C32" s="289" t="s">
        <v>275</v>
      </c>
      <c r="D32" s="293" t="s">
        <v>276</v>
      </c>
      <c r="E32" s="293" t="s">
        <v>113</v>
      </c>
      <c r="F32" s="295" t="s">
        <v>282</v>
      </c>
      <c r="H32" s="9"/>
      <c r="I32" s="47" t="s">
        <v>157</v>
      </c>
      <c r="J32" s="10"/>
      <c r="K32" s="330" t="s">
        <v>609</v>
      </c>
      <c r="L32" s="490" t="s">
        <v>706</v>
      </c>
      <c r="N32" s="9"/>
      <c r="O32" s="242"/>
      <c r="P32" s="10"/>
      <c r="Q32" s="209"/>
      <c r="R32" s="239"/>
      <c r="T32" s="9"/>
      <c r="U32" s="47"/>
      <c r="V32" s="10"/>
      <c r="W32" s="11"/>
      <c r="X32" s="27"/>
    </row>
    <row r="33" spans="1:24" ht="339.75" customHeight="1" x14ac:dyDescent="0.25">
      <c r="A33" s="524"/>
      <c r="B33" s="297" t="s">
        <v>57</v>
      </c>
      <c r="C33" s="289" t="s">
        <v>277</v>
      </c>
      <c r="D33" s="281" t="s">
        <v>278</v>
      </c>
      <c r="E33" s="281" t="s">
        <v>113</v>
      </c>
      <c r="F33" s="292" t="s">
        <v>282</v>
      </c>
      <c r="H33" s="9"/>
      <c r="I33" s="47" t="s">
        <v>157</v>
      </c>
      <c r="J33" s="10"/>
      <c r="K33" s="330" t="s">
        <v>609</v>
      </c>
      <c r="L33" s="490" t="s">
        <v>707</v>
      </c>
      <c r="N33" s="9"/>
      <c r="O33" s="47"/>
      <c r="P33" s="10"/>
      <c r="Q33" s="209"/>
      <c r="R33" s="27"/>
      <c r="T33" s="9"/>
      <c r="U33" s="47"/>
      <c r="V33" s="10"/>
      <c r="W33" s="11"/>
      <c r="X33" s="27"/>
    </row>
    <row r="34" spans="1:24" ht="343.5" customHeight="1" x14ac:dyDescent="0.25">
      <c r="A34" s="524"/>
      <c r="B34" s="291" t="s">
        <v>58</v>
      </c>
      <c r="C34" s="289" t="s">
        <v>279</v>
      </c>
      <c r="D34" s="281" t="s">
        <v>708</v>
      </c>
      <c r="E34" s="293" t="s">
        <v>260</v>
      </c>
      <c r="F34" s="292">
        <v>43312</v>
      </c>
      <c r="H34" s="9"/>
      <c r="I34" s="47" t="s">
        <v>157</v>
      </c>
      <c r="J34" s="10"/>
      <c r="K34" s="330" t="s">
        <v>609</v>
      </c>
      <c r="L34" s="490" t="s">
        <v>709</v>
      </c>
      <c r="N34" s="9"/>
      <c r="O34" s="47"/>
      <c r="P34" s="10"/>
      <c r="Q34" s="209"/>
      <c r="R34" s="245"/>
      <c r="T34" s="9"/>
      <c r="U34" s="47"/>
      <c r="V34" s="10"/>
      <c r="W34" s="11"/>
      <c r="X34" s="27"/>
    </row>
    <row r="35" spans="1:24" ht="309.75" customHeight="1" thickBot="1" x14ac:dyDescent="0.3">
      <c r="A35" s="525"/>
      <c r="B35" s="291" t="s">
        <v>59</v>
      </c>
      <c r="C35" s="289" t="s">
        <v>280</v>
      </c>
      <c r="D35" s="281" t="s">
        <v>281</v>
      </c>
      <c r="E35" s="293" t="s">
        <v>260</v>
      </c>
      <c r="F35" s="295">
        <v>43404</v>
      </c>
      <c r="H35" s="14"/>
      <c r="I35" s="73" t="s">
        <v>157</v>
      </c>
      <c r="J35" s="15"/>
      <c r="K35" s="491" t="s">
        <v>609</v>
      </c>
      <c r="L35" s="492" t="s">
        <v>710</v>
      </c>
      <c r="M35" s="5"/>
      <c r="N35" s="14"/>
      <c r="O35" s="73"/>
      <c r="P35" s="15"/>
      <c r="Q35" s="243"/>
      <c r="R35" s="238"/>
      <c r="T35" s="14"/>
      <c r="U35" s="73"/>
      <c r="V35" s="15"/>
      <c r="W35" s="52"/>
      <c r="X35" s="29"/>
    </row>
    <row r="36" spans="1:24" x14ac:dyDescent="0.25"/>
    <row r="37" spans="1:24" hidden="1" x14ac:dyDescent="0.25"/>
    <row r="38" spans="1:24" hidden="1" x14ac:dyDescent="0.25"/>
    <row r="39" spans="1:24" hidden="1" x14ac:dyDescent="0.25"/>
    <row r="40" spans="1:24" hidden="1" x14ac:dyDescent="0.25"/>
    <row r="41" spans="1:24" hidden="1" x14ac:dyDescent="0.25"/>
    <row r="42" spans="1:24" hidden="1" x14ac:dyDescent="0.25"/>
    <row r="43" spans="1:24" hidden="1" x14ac:dyDescent="0.25"/>
    <row r="44" spans="1:24" hidden="1" x14ac:dyDescent="0.25"/>
    <row r="45" spans="1:24" hidden="1"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x14ac:dyDescent="0.25"/>
  </sheetData>
  <customSheetViews>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31:A35"/>
    <mergeCell ref="L10:L11"/>
    <mergeCell ref="R10:R11"/>
    <mergeCell ref="A12:A14"/>
    <mergeCell ref="A15:A23"/>
    <mergeCell ref="B10:F10"/>
    <mergeCell ref="A24:A25"/>
    <mergeCell ref="A26:A30"/>
    <mergeCell ref="A9:F9"/>
    <mergeCell ref="H9:L9"/>
    <mergeCell ref="N9:R9"/>
    <mergeCell ref="T9:X9"/>
    <mergeCell ref="K10:K11"/>
    <mergeCell ref="Q10:Q11"/>
    <mergeCell ref="W10:W11"/>
    <mergeCell ref="X10:X11"/>
    <mergeCell ref="B11:C11"/>
  </mergeCells>
  <conditionalFormatting sqref="I10:I12 O10:O12 I15 I24 I26 I31 O15 O26 O31 U10:U35">
    <cfRule type="cellIs" dxfId="408" priority="91" operator="equal">
      <formula>"Vencida"</formula>
    </cfRule>
    <cfRule type="cellIs" dxfId="407" priority="92" operator="equal">
      <formula>"No Cumplida"</formula>
    </cfRule>
    <cfRule type="cellIs" dxfId="406" priority="93" operator="equal">
      <formula>"En Avance"</formula>
    </cfRule>
    <cfRule type="cellIs" dxfId="405" priority="94" operator="equal">
      <formula>"Cumplida (FT)"</formula>
    </cfRule>
    <cfRule type="cellIs" dxfId="404" priority="95" operator="equal">
      <formula>"Cumplida (DT)"</formula>
    </cfRule>
    <cfRule type="cellIs" dxfId="403" priority="96" operator="equal">
      <formula>"Sin Avance"</formula>
    </cfRule>
  </conditionalFormatting>
  <conditionalFormatting sqref="I13:I14">
    <cfRule type="cellIs" dxfId="402" priority="85" operator="equal">
      <formula>"Vencida"</formula>
    </cfRule>
    <cfRule type="cellIs" dxfId="401" priority="86" operator="equal">
      <formula>"No Cumplida"</formula>
    </cfRule>
    <cfRule type="cellIs" dxfId="400" priority="87" operator="equal">
      <formula>"En Avance"</formula>
    </cfRule>
    <cfRule type="cellIs" dxfId="399" priority="88" operator="equal">
      <formula>"Cumplida (FT)"</formula>
    </cfRule>
    <cfRule type="cellIs" dxfId="398" priority="89" operator="equal">
      <formula>"Cumplida (DT)"</formula>
    </cfRule>
    <cfRule type="cellIs" dxfId="397" priority="90" operator="equal">
      <formula>"Sin Avance"</formula>
    </cfRule>
  </conditionalFormatting>
  <conditionalFormatting sqref="I16:I17 I19:I23">
    <cfRule type="cellIs" dxfId="396" priority="79" operator="equal">
      <formula>"Vencida"</formula>
    </cfRule>
    <cfRule type="cellIs" dxfId="395" priority="80" operator="equal">
      <formula>"No Cumplida"</formula>
    </cfRule>
    <cfRule type="cellIs" dxfId="394" priority="81" operator="equal">
      <formula>"En Avance"</formula>
    </cfRule>
    <cfRule type="cellIs" dxfId="393" priority="82" operator="equal">
      <formula>"Cumplida (FT)"</formula>
    </cfRule>
    <cfRule type="cellIs" dxfId="392" priority="83" operator="equal">
      <formula>"Cumplida (DT)"</formula>
    </cfRule>
    <cfRule type="cellIs" dxfId="391" priority="84" operator="equal">
      <formula>"Sin Avance"</formula>
    </cfRule>
  </conditionalFormatting>
  <conditionalFormatting sqref="I25">
    <cfRule type="cellIs" dxfId="390" priority="73" operator="equal">
      <formula>"Vencida"</formula>
    </cfRule>
    <cfRule type="cellIs" dxfId="389" priority="74" operator="equal">
      <formula>"No Cumplida"</formula>
    </cfRule>
    <cfRule type="cellIs" dxfId="388" priority="75" operator="equal">
      <formula>"En Avance"</formula>
    </cfRule>
    <cfRule type="cellIs" dxfId="387" priority="76" operator="equal">
      <formula>"Cumplida (FT)"</formula>
    </cfRule>
    <cfRule type="cellIs" dxfId="386" priority="77" operator="equal">
      <formula>"Cumplida (DT)"</formula>
    </cfRule>
    <cfRule type="cellIs" dxfId="385" priority="78" operator="equal">
      <formula>"Sin Avance"</formula>
    </cfRule>
  </conditionalFormatting>
  <conditionalFormatting sqref="I27:I30">
    <cfRule type="cellIs" dxfId="384" priority="67" operator="equal">
      <formula>"Vencida"</formula>
    </cfRule>
    <cfRule type="cellIs" dxfId="383" priority="68" operator="equal">
      <formula>"No Cumplida"</formula>
    </cfRule>
    <cfRule type="cellIs" dxfId="382" priority="69" operator="equal">
      <formula>"En Avance"</formula>
    </cfRule>
    <cfRule type="cellIs" dxfId="381" priority="70" operator="equal">
      <formula>"Cumplida (FT)"</formula>
    </cfRule>
    <cfRule type="cellIs" dxfId="380" priority="71" operator="equal">
      <formula>"Cumplida (DT)"</formula>
    </cfRule>
    <cfRule type="cellIs" dxfId="379" priority="72" operator="equal">
      <formula>"Sin Avance"</formula>
    </cfRule>
  </conditionalFormatting>
  <conditionalFormatting sqref="I32:I35">
    <cfRule type="cellIs" dxfId="378" priority="61" operator="equal">
      <formula>"Vencida"</formula>
    </cfRule>
    <cfRule type="cellIs" dxfId="377" priority="62" operator="equal">
      <formula>"No Cumplida"</formula>
    </cfRule>
    <cfRule type="cellIs" dxfId="376" priority="63" operator="equal">
      <formula>"En Avance"</formula>
    </cfRule>
    <cfRule type="cellIs" dxfId="375" priority="64" operator="equal">
      <formula>"Cumplida (FT)"</formula>
    </cfRule>
    <cfRule type="cellIs" dxfId="374" priority="65" operator="equal">
      <formula>"Cumplida (DT)"</formula>
    </cfRule>
    <cfRule type="cellIs" dxfId="373" priority="66" operator="equal">
      <formula>"Sin Avance"</formula>
    </cfRule>
  </conditionalFormatting>
  <conditionalFormatting sqref="O13">
    <cfRule type="cellIs" dxfId="372" priority="55" operator="equal">
      <formula>"Vencida"</formula>
    </cfRule>
    <cfRule type="cellIs" dxfId="371" priority="56" operator="equal">
      <formula>"No Cumplida"</formula>
    </cfRule>
    <cfRule type="cellIs" dxfId="370" priority="57" operator="equal">
      <formula>"En Avance"</formula>
    </cfRule>
    <cfRule type="cellIs" dxfId="369" priority="58" operator="equal">
      <formula>"Cumplida (FT)"</formula>
    </cfRule>
    <cfRule type="cellIs" dxfId="368" priority="59" operator="equal">
      <formula>"Cumplida (DT)"</formula>
    </cfRule>
    <cfRule type="cellIs" dxfId="367" priority="60" operator="equal">
      <formula>"Sin Avance"</formula>
    </cfRule>
  </conditionalFormatting>
  <conditionalFormatting sqref="O14">
    <cfRule type="cellIs" dxfId="366" priority="49" operator="equal">
      <formula>"Vencida"</formula>
    </cfRule>
    <cfRule type="cellIs" dxfId="365" priority="50" operator="equal">
      <formula>"No Cumplida"</formula>
    </cfRule>
    <cfRule type="cellIs" dxfId="364" priority="51" operator="equal">
      <formula>"En Avance"</formula>
    </cfRule>
    <cfRule type="cellIs" dxfId="363" priority="52" operator="equal">
      <formula>"Cumplida (FT)"</formula>
    </cfRule>
    <cfRule type="cellIs" dxfId="362" priority="53" operator="equal">
      <formula>"Cumplida (DT)"</formula>
    </cfRule>
    <cfRule type="cellIs" dxfId="361" priority="54" operator="equal">
      <formula>"Sin Avance"</formula>
    </cfRule>
  </conditionalFormatting>
  <conditionalFormatting sqref="O16:O17">
    <cfRule type="cellIs" dxfId="360" priority="43" operator="equal">
      <formula>"Vencida"</formula>
    </cfRule>
    <cfRule type="cellIs" dxfId="359" priority="44" operator="equal">
      <formula>"No Cumplida"</formula>
    </cfRule>
    <cfRule type="cellIs" dxfId="358" priority="45" operator="equal">
      <formula>"En Avance"</formula>
    </cfRule>
    <cfRule type="cellIs" dxfId="357" priority="46" operator="equal">
      <formula>"Cumplida (FT)"</formula>
    </cfRule>
    <cfRule type="cellIs" dxfId="356" priority="47" operator="equal">
      <formula>"Cumplida (DT)"</formula>
    </cfRule>
    <cfRule type="cellIs" dxfId="355" priority="48" operator="equal">
      <formula>"Sin Avance"</formula>
    </cfRule>
  </conditionalFormatting>
  <conditionalFormatting sqref="O18">
    <cfRule type="cellIs" dxfId="354" priority="37" operator="equal">
      <formula>"Vencida"</formula>
    </cfRule>
    <cfRule type="cellIs" dxfId="353" priority="38" operator="equal">
      <formula>"No Cumplida"</formula>
    </cfRule>
    <cfRule type="cellIs" dxfId="352" priority="39" operator="equal">
      <formula>"En Avance"</formula>
    </cfRule>
    <cfRule type="cellIs" dxfId="351" priority="40" operator="equal">
      <formula>"Cumplida (FT)"</formula>
    </cfRule>
    <cfRule type="cellIs" dxfId="350" priority="41" operator="equal">
      <formula>"Cumplida (DT)"</formula>
    </cfRule>
    <cfRule type="cellIs" dxfId="349" priority="42" operator="equal">
      <formula>"Sin Avance"</formula>
    </cfRule>
  </conditionalFormatting>
  <conditionalFormatting sqref="I18">
    <cfRule type="cellIs" dxfId="348" priority="31" operator="equal">
      <formula>"Vencida"</formula>
    </cfRule>
    <cfRule type="cellIs" dxfId="347" priority="32" operator="equal">
      <formula>"No Cumplida"</formula>
    </cfRule>
    <cfRule type="cellIs" dxfId="346" priority="33" operator="equal">
      <formula>"En Avance"</formula>
    </cfRule>
    <cfRule type="cellIs" dxfId="345" priority="34" operator="equal">
      <formula>"Cumplida (FT)"</formula>
    </cfRule>
    <cfRule type="cellIs" dxfId="344" priority="35" operator="equal">
      <formula>"Cumplida (DT)"</formula>
    </cfRule>
    <cfRule type="cellIs" dxfId="343" priority="36" operator="equal">
      <formula>"Sin Avance"</formula>
    </cfRule>
  </conditionalFormatting>
  <conditionalFormatting sqref="O19:O23">
    <cfRule type="cellIs" dxfId="342" priority="25" operator="equal">
      <formula>"Vencida"</formula>
    </cfRule>
    <cfRule type="cellIs" dxfId="341" priority="26" operator="equal">
      <formula>"No Cumplida"</formula>
    </cfRule>
    <cfRule type="cellIs" dxfId="340" priority="27" operator="equal">
      <formula>"En Avance"</formula>
    </cfRule>
    <cfRule type="cellIs" dxfId="339" priority="28" operator="equal">
      <formula>"Cumplida (FT)"</formula>
    </cfRule>
    <cfRule type="cellIs" dxfId="338" priority="29" operator="equal">
      <formula>"Cumplida (DT)"</formula>
    </cfRule>
    <cfRule type="cellIs" dxfId="337" priority="30" operator="equal">
      <formula>"Sin Avance"</formula>
    </cfRule>
  </conditionalFormatting>
  <conditionalFormatting sqref="O24">
    <cfRule type="cellIs" dxfId="336" priority="19" operator="equal">
      <formula>"Vencida"</formula>
    </cfRule>
    <cfRule type="cellIs" dxfId="335" priority="20" operator="equal">
      <formula>"No Cumplida"</formula>
    </cfRule>
    <cfRule type="cellIs" dxfId="334" priority="21" operator="equal">
      <formula>"En Avance"</formula>
    </cfRule>
    <cfRule type="cellIs" dxfId="333" priority="22" operator="equal">
      <formula>"Cumplida (FT)"</formula>
    </cfRule>
    <cfRule type="cellIs" dxfId="332" priority="23" operator="equal">
      <formula>"Cumplida (DT)"</formula>
    </cfRule>
    <cfRule type="cellIs" dxfId="331" priority="24" operator="equal">
      <formula>"Sin Avance"</formula>
    </cfRule>
  </conditionalFormatting>
  <conditionalFormatting sqref="O25">
    <cfRule type="cellIs" dxfId="330" priority="13" operator="equal">
      <formula>"Vencida"</formula>
    </cfRule>
    <cfRule type="cellIs" dxfId="329" priority="14" operator="equal">
      <formula>"No Cumplida"</formula>
    </cfRule>
    <cfRule type="cellIs" dxfId="328" priority="15" operator="equal">
      <formula>"En Avance"</formula>
    </cfRule>
    <cfRule type="cellIs" dxfId="327" priority="16" operator="equal">
      <formula>"Cumplida (FT)"</formula>
    </cfRule>
    <cfRule type="cellIs" dxfId="326" priority="17" operator="equal">
      <formula>"Cumplida (DT)"</formula>
    </cfRule>
    <cfRule type="cellIs" dxfId="325" priority="18" operator="equal">
      <formula>"Sin Avance"</formula>
    </cfRule>
  </conditionalFormatting>
  <conditionalFormatting sqref="O27:O30">
    <cfRule type="cellIs" dxfId="324" priority="7" operator="equal">
      <formula>"Vencida"</formula>
    </cfRule>
    <cfRule type="cellIs" dxfId="323" priority="8" operator="equal">
      <formula>"No Cumplida"</formula>
    </cfRule>
    <cfRule type="cellIs" dxfId="322" priority="9" operator="equal">
      <formula>"En Avance"</formula>
    </cfRule>
    <cfRule type="cellIs" dxfId="321" priority="10" operator="equal">
      <formula>"Cumplida (FT)"</formula>
    </cfRule>
    <cfRule type="cellIs" dxfId="320" priority="11" operator="equal">
      <formula>"Cumplida (DT)"</formula>
    </cfRule>
    <cfRule type="cellIs" dxfId="319" priority="12" operator="equal">
      <formula>"Sin Avance"</formula>
    </cfRule>
  </conditionalFormatting>
  <conditionalFormatting sqref="O32:O35">
    <cfRule type="cellIs" dxfId="318" priority="1" operator="equal">
      <formula>"Vencida"</formula>
    </cfRule>
    <cfRule type="cellIs" dxfId="317" priority="2" operator="equal">
      <formula>"No Cumplida"</formula>
    </cfRule>
    <cfRule type="cellIs" dxfId="316" priority="3" operator="equal">
      <formula>"En Avance"</formula>
    </cfRule>
    <cfRule type="cellIs" dxfId="315" priority="4" operator="equal">
      <formula>"Cumplida (FT)"</formula>
    </cfRule>
    <cfRule type="cellIs" dxfId="314" priority="5" operator="equal">
      <formula>"Cumplida (DT)"</formula>
    </cfRule>
    <cfRule type="cellIs" dxfId="313" priority="6" operator="equal">
      <formula>"Sin Avance"</formula>
    </cfRule>
  </conditionalFormatting>
  <dataValidations count="2">
    <dataValidation type="list" allowBlank="1" showInputMessage="1" showErrorMessage="1" sqref="U32:U35 U27:U30 U25 U13:U14 U16:U23">
      <formula1>Califica2</formula1>
    </dataValidation>
    <dataValidation type="list" allowBlank="1" showInputMessage="1" showErrorMessage="1" sqref="O27:O30 I13:I14 I27:I30 I25 O25 I32:I35 O13:O14 O32:O35 O16:O23 I16:I23">
      <formula1>Califica</formula1>
    </dataValidation>
  </dataValidations>
  <printOptions horizontalCentered="1"/>
  <pageMargins left="0.23622047244094491" right="0.23622047244094491" top="0.74803149606299213" bottom="0.74803149606299213" header="0.31496062992125984" footer="0.31496062992125984"/>
  <pageSetup paperSize="5" scale="28" fitToHeight="0" orientation="landscape" r:id="rId3"/>
  <headerFooter>
    <oddHeader>&amp;L
&amp;C
&amp;G</oddHeader>
    <oddFooter>&amp;L&amp;9Aprobó: Flor Alicia Rojas Aguilar - Jefe Oficina de Control Interno (E)
Revisó: 
Elaboró: Juliana Arévalo/Angela Parra&amp;R&amp;9&amp;P de &amp;N</oddFooter>
  </headerFooter>
  <rowBreaks count="4" manualBreakCount="4">
    <brk id="9" max="20" man="1"/>
    <brk id="14" max="20" man="1"/>
    <brk id="23" max="20" man="1"/>
    <brk id="30" max="20" man="1"/>
  </rowBreaks>
  <legacyDrawing r:id="rId4"/>
  <legacyDrawingHF r:id="rId5"/>
  <picture r:id="rId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1:JA134"/>
  <sheetViews>
    <sheetView showGridLines="0" showWhiteSpace="0" topLeftCell="A42" zoomScaleNormal="100" zoomScaleSheetLayoutView="55" workbookViewId="0">
      <selection activeCell="C45" sqref="C45"/>
    </sheetView>
  </sheetViews>
  <sheetFormatPr baseColWidth="10" defaultColWidth="0" defaultRowHeight="12.75" zeroHeight="1" x14ac:dyDescent="0.25"/>
  <cols>
    <col min="1" max="1" width="23" style="19" customWidth="1"/>
    <col min="2" max="2" width="5" style="4" customWidth="1"/>
    <col min="3" max="3" width="49" style="19" customWidth="1"/>
    <col min="4" max="4" width="37.1406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21.42578125" style="4" customWidth="1"/>
    <col min="12" max="12" width="65.140625" style="28" customWidth="1"/>
    <col min="13" max="13" width="9" style="4" customWidth="1"/>
    <col min="14" max="15" width="13.42578125" style="4" customWidth="1"/>
    <col min="16" max="16" width="15.5703125" style="4" customWidth="1"/>
    <col min="17" max="17" width="15.7109375" style="4" customWidth="1"/>
    <col min="18" max="18" width="58.285156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1" width="0" style="4" hidden="1" customWidth="1"/>
    <col min="262" max="16384" width="11.42578125" style="4" hidden="1"/>
  </cols>
  <sheetData>
    <row r="1" spans="1:24" x14ac:dyDescent="0.25"/>
    <row r="2" spans="1:24" ht="21" x14ac:dyDescent="0.25">
      <c r="A2" s="31" t="s">
        <v>72</v>
      </c>
      <c r="B2" s="31"/>
      <c r="C2" s="30"/>
      <c r="D2" s="30"/>
      <c r="E2" s="30"/>
      <c r="F2" s="30"/>
      <c r="G2" s="30"/>
      <c r="H2" s="30"/>
      <c r="I2" s="30"/>
      <c r="J2" s="30"/>
      <c r="K2" s="30"/>
      <c r="L2" s="30"/>
      <c r="M2" s="30"/>
      <c r="N2" s="30"/>
      <c r="O2" s="30"/>
      <c r="P2" s="30"/>
      <c r="Q2" s="30"/>
      <c r="R2" s="30"/>
      <c r="S2" s="99"/>
      <c r="T2" s="30"/>
      <c r="U2" s="30"/>
      <c r="V2" s="30"/>
      <c r="W2" s="30"/>
      <c r="X2" s="30"/>
    </row>
    <row r="3" spans="1:24" x14ac:dyDescent="0.2">
      <c r="B3" s="21"/>
      <c r="C3" s="22"/>
    </row>
    <row r="4" spans="1:24" x14ac:dyDescent="0.2">
      <c r="A4" s="23" t="s">
        <v>13</v>
      </c>
      <c r="B4" s="23"/>
      <c r="C4" s="24" t="s">
        <v>92</v>
      </c>
    </row>
    <row r="5" spans="1:24" x14ac:dyDescent="0.2">
      <c r="A5" s="23" t="s">
        <v>93</v>
      </c>
      <c r="B5" s="23"/>
      <c r="C5" s="272">
        <v>2018</v>
      </c>
    </row>
    <row r="6" spans="1:24" x14ac:dyDescent="0.25">
      <c r="A6" s="25" t="s">
        <v>94</v>
      </c>
      <c r="B6" s="25"/>
      <c r="C6" s="26" t="s">
        <v>209</v>
      </c>
    </row>
    <row r="7" spans="1:24" x14ac:dyDescent="0.25"/>
    <row r="8" spans="1:24" ht="13.5" thickBot="1" x14ac:dyDescent="0.3">
      <c r="G8" s="5"/>
    </row>
    <row r="9" spans="1:24" ht="19.5" thickBot="1" x14ac:dyDescent="0.3">
      <c r="A9" s="513" t="s">
        <v>73</v>
      </c>
      <c r="B9" s="514"/>
      <c r="C9" s="514"/>
      <c r="D9" s="514"/>
      <c r="E9" s="514"/>
      <c r="F9" s="515"/>
      <c r="G9" s="16"/>
      <c r="H9" s="516" t="s">
        <v>7</v>
      </c>
      <c r="I9" s="517"/>
      <c r="J9" s="517"/>
      <c r="K9" s="517"/>
      <c r="L9" s="518"/>
      <c r="N9" s="516" t="s">
        <v>8</v>
      </c>
      <c r="O9" s="517"/>
      <c r="P9" s="517"/>
      <c r="Q9" s="517"/>
      <c r="R9" s="518"/>
      <c r="T9" s="516" t="s">
        <v>9</v>
      </c>
      <c r="U9" s="517"/>
      <c r="V9" s="517"/>
      <c r="W9" s="517"/>
      <c r="X9" s="518"/>
    </row>
    <row r="10" spans="1:24" ht="38.1" customHeight="1" thickBot="1" x14ac:dyDescent="0.3">
      <c r="A10" s="75" t="s">
        <v>87</v>
      </c>
      <c r="B10" s="519" t="s">
        <v>130</v>
      </c>
      <c r="C10" s="544"/>
      <c r="D10" s="544"/>
      <c r="E10" s="544"/>
      <c r="F10" s="545"/>
      <c r="G10" s="1"/>
      <c r="H10" s="98" t="s">
        <v>166</v>
      </c>
      <c r="I10" s="97"/>
      <c r="J10" s="55">
        <v>43220</v>
      </c>
      <c r="K10" s="521" t="s">
        <v>161</v>
      </c>
      <c r="L10" s="551" t="s">
        <v>0</v>
      </c>
      <c r="N10" s="98" t="s">
        <v>166</v>
      </c>
      <c r="O10" s="97"/>
      <c r="P10" s="55">
        <v>43343</v>
      </c>
      <c r="Q10" s="521" t="s">
        <v>161</v>
      </c>
      <c r="R10" s="551" t="s">
        <v>0</v>
      </c>
      <c r="T10" s="98" t="s">
        <v>166</v>
      </c>
      <c r="U10" s="97"/>
      <c r="V10" s="55">
        <v>43465</v>
      </c>
      <c r="W10" s="521" t="s">
        <v>161</v>
      </c>
      <c r="X10" s="551" t="s">
        <v>0</v>
      </c>
    </row>
    <row r="11" spans="1:24" ht="26.25" thickBot="1" x14ac:dyDescent="0.3">
      <c r="A11" s="64" t="s">
        <v>11</v>
      </c>
      <c r="B11" s="546" t="s">
        <v>80</v>
      </c>
      <c r="C11" s="529"/>
      <c r="D11" s="53" t="s">
        <v>81</v>
      </c>
      <c r="E11" s="53" t="s">
        <v>82</v>
      </c>
      <c r="F11" s="54" t="s">
        <v>83</v>
      </c>
      <c r="H11" s="56" t="s">
        <v>12</v>
      </c>
      <c r="I11" s="103" t="s">
        <v>10</v>
      </c>
      <c r="J11" s="103" t="s">
        <v>85</v>
      </c>
      <c r="K11" s="522"/>
      <c r="L11" s="522"/>
      <c r="N11" s="56" t="s">
        <v>12</v>
      </c>
      <c r="O11" s="103" t="s">
        <v>10</v>
      </c>
      <c r="P11" s="103" t="s">
        <v>85</v>
      </c>
      <c r="Q11" s="522"/>
      <c r="R11" s="522"/>
      <c r="T11" s="56" t="s">
        <v>12</v>
      </c>
      <c r="U11" s="103" t="s">
        <v>10</v>
      </c>
      <c r="V11" s="103" t="s">
        <v>85</v>
      </c>
      <c r="W11" s="522"/>
      <c r="X11" s="522"/>
    </row>
    <row r="12" spans="1:24" s="17" customFormat="1" ht="30" customHeight="1" thickBot="1" x14ac:dyDescent="0.3">
      <c r="A12" s="523" t="s">
        <v>75</v>
      </c>
      <c r="B12" s="57"/>
      <c r="C12" s="58" t="s">
        <v>119</v>
      </c>
      <c r="D12" s="57"/>
      <c r="E12" s="57"/>
      <c r="F12" s="67"/>
      <c r="G12" s="3"/>
      <c r="H12" s="87">
        <f>+COUNTIF(H13:H23,"&lt;&gt;"&amp;"")</f>
        <v>0</v>
      </c>
      <c r="I12" s="88">
        <f>+COUNTIF(I13:I23,"Cumplida "&amp;"*")</f>
        <v>2</v>
      </c>
      <c r="J12" s="89">
        <v>0</v>
      </c>
      <c r="K12" s="90"/>
      <c r="L12" s="91"/>
      <c r="M12" s="2"/>
      <c r="N12" s="87">
        <f>+COUNTIF(N13:N23,"&lt;&gt;"&amp;"")</f>
        <v>0</v>
      </c>
      <c r="O12" s="88">
        <f>+COUNTIF(O13:O23,"Cumplida "&amp;"*")</f>
        <v>0</v>
      </c>
      <c r="P12" s="89">
        <v>0</v>
      </c>
      <c r="Q12" s="90"/>
      <c r="R12" s="91"/>
      <c r="S12" s="18"/>
      <c r="T12" s="87">
        <f>+COUNTIF(T13:T23,"&lt;&gt;"&amp;"")</f>
        <v>0</v>
      </c>
      <c r="U12" s="88">
        <f>+COUNTIF(U13:U23,"Cumplida "&amp;"*")</f>
        <v>0</v>
      </c>
      <c r="V12" s="89">
        <v>0</v>
      </c>
      <c r="W12" s="90"/>
      <c r="X12" s="91"/>
    </row>
    <row r="13" spans="1:24" ht="369.75" x14ac:dyDescent="0.25">
      <c r="A13" s="524"/>
      <c r="B13" s="298" t="s">
        <v>1</v>
      </c>
      <c r="C13" s="299" t="s">
        <v>283</v>
      </c>
      <c r="D13" s="474" t="s">
        <v>604</v>
      </c>
      <c r="E13" s="299" t="s">
        <v>712</v>
      </c>
      <c r="F13" s="307">
        <v>43130</v>
      </c>
      <c r="H13" s="9"/>
      <c r="I13" s="47" t="s">
        <v>158</v>
      </c>
      <c r="J13" s="10"/>
      <c r="K13" s="209" t="s">
        <v>606</v>
      </c>
      <c r="L13" s="205" t="s">
        <v>657</v>
      </c>
      <c r="N13" s="72"/>
      <c r="O13" s="179"/>
      <c r="P13" s="157"/>
      <c r="Q13" s="214"/>
      <c r="R13" s="249"/>
      <c r="T13" s="9"/>
      <c r="U13" s="47"/>
      <c r="V13" s="10"/>
      <c r="W13" s="11"/>
      <c r="X13" s="27"/>
    </row>
    <row r="14" spans="1:24" ht="104.25" customHeight="1" x14ac:dyDescent="0.25">
      <c r="A14" s="524"/>
      <c r="B14" s="298" t="s">
        <v>2</v>
      </c>
      <c r="C14" s="300" t="s">
        <v>713</v>
      </c>
      <c r="D14" s="301" t="s">
        <v>714</v>
      </c>
      <c r="E14" s="299" t="s">
        <v>715</v>
      </c>
      <c r="F14" s="308">
        <v>43465</v>
      </c>
      <c r="H14" s="9"/>
      <c r="I14" s="47" t="s">
        <v>157</v>
      </c>
      <c r="J14" s="10"/>
      <c r="K14" s="209" t="s">
        <v>606</v>
      </c>
      <c r="L14" s="508" t="s">
        <v>655</v>
      </c>
      <c r="N14" s="72"/>
      <c r="O14" s="234"/>
      <c r="P14" s="157"/>
      <c r="Q14" s="214"/>
      <c r="R14" s="212"/>
      <c r="T14" s="9"/>
      <c r="U14" s="47"/>
      <c r="V14" s="10"/>
      <c r="W14" s="11"/>
      <c r="X14" s="27"/>
    </row>
    <row r="15" spans="1:24" ht="223.5" customHeight="1" x14ac:dyDescent="0.25">
      <c r="A15" s="524"/>
      <c r="B15" s="298" t="s">
        <v>3</v>
      </c>
      <c r="C15" s="299" t="s">
        <v>716</v>
      </c>
      <c r="D15" s="301" t="s">
        <v>284</v>
      </c>
      <c r="E15" s="299" t="s">
        <v>108</v>
      </c>
      <c r="F15" s="308">
        <v>43465</v>
      </c>
      <c r="H15" s="9"/>
      <c r="I15" s="47" t="s">
        <v>157</v>
      </c>
      <c r="J15" s="10"/>
      <c r="K15" s="209" t="s">
        <v>606</v>
      </c>
      <c r="L15" s="212" t="s">
        <v>642</v>
      </c>
      <c r="N15" s="72"/>
      <c r="O15" s="179"/>
      <c r="P15" s="157"/>
      <c r="Q15" s="214"/>
      <c r="R15" s="158"/>
      <c r="T15" s="9"/>
      <c r="U15" s="47"/>
      <c r="V15" s="10"/>
      <c r="W15" s="11"/>
      <c r="X15" s="27"/>
    </row>
    <row r="16" spans="1:24" ht="108.75" customHeight="1" x14ac:dyDescent="0.25">
      <c r="A16" s="524"/>
      <c r="B16" s="298" t="s">
        <v>22</v>
      </c>
      <c r="C16" s="302" t="s">
        <v>62</v>
      </c>
      <c r="D16" s="309" t="s">
        <v>285</v>
      </c>
      <c r="E16" s="299" t="s">
        <v>20</v>
      </c>
      <c r="F16" s="308">
        <v>43465</v>
      </c>
      <c r="H16" s="9"/>
      <c r="I16" s="47" t="s">
        <v>157</v>
      </c>
      <c r="J16" s="10"/>
      <c r="K16" s="209" t="s">
        <v>606</v>
      </c>
      <c r="L16" s="499" t="s">
        <v>605</v>
      </c>
      <c r="N16" s="72"/>
      <c r="O16" s="179"/>
      <c r="P16" s="157"/>
      <c r="Q16" s="214"/>
      <c r="R16" s="158"/>
      <c r="T16" s="9"/>
      <c r="U16" s="47"/>
      <c r="V16" s="10"/>
      <c r="W16" s="11"/>
      <c r="X16" s="27"/>
    </row>
    <row r="17" spans="1:24" ht="333.75" customHeight="1" x14ac:dyDescent="0.25">
      <c r="A17" s="524"/>
      <c r="B17" s="298" t="s">
        <v>60</v>
      </c>
      <c r="C17" s="303" t="s">
        <v>717</v>
      </c>
      <c r="D17" s="33" t="s">
        <v>718</v>
      </c>
      <c r="E17" s="306" t="s">
        <v>290</v>
      </c>
      <c r="F17" s="308">
        <v>43465</v>
      </c>
      <c r="H17" s="9"/>
      <c r="I17" s="47" t="s">
        <v>157</v>
      </c>
      <c r="J17" s="10"/>
      <c r="K17" s="209" t="s">
        <v>606</v>
      </c>
      <c r="L17" s="500" t="s">
        <v>719</v>
      </c>
      <c r="N17" s="72"/>
      <c r="O17" s="179"/>
      <c r="P17" s="157"/>
      <c r="Q17" s="214"/>
      <c r="R17" s="158"/>
      <c r="T17" s="9"/>
      <c r="U17" s="47"/>
      <c r="V17" s="10"/>
      <c r="W17" s="11"/>
      <c r="X17" s="27"/>
    </row>
    <row r="18" spans="1:24" ht="89.25" customHeight="1" x14ac:dyDescent="0.25">
      <c r="A18" s="524"/>
      <c r="B18" s="298" t="s">
        <v>61</v>
      </c>
      <c r="C18" s="304" t="s">
        <v>64</v>
      </c>
      <c r="D18" s="310" t="s">
        <v>286</v>
      </c>
      <c r="E18" s="299" t="s">
        <v>118</v>
      </c>
      <c r="F18" s="308">
        <v>43465</v>
      </c>
      <c r="H18" s="9"/>
      <c r="I18" s="47" t="s">
        <v>157</v>
      </c>
      <c r="J18" s="10"/>
      <c r="K18" s="209" t="s">
        <v>606</v>
      </c>
      <c r="L18" s="476" t="s">
        <v>658</v>
      </c>
      <c r="N18" s="72"/>
      <c r="O18" s="179"/>
      <c r="P18" s="157"/>
      <c r="Q18" s="214"/>
      <c r="R18" s="158"/>
      <c r="T18" s="9"/>
      <c r="U18" s="47"/>
      <c r="V18" s="10"/>
      <c r="W18" s="11"/>
      <c r="X18" s="27"/>
    </row>
    <row r="19" spans="1:24" ht="148.5" customHeight="1" x14ac:dyDescent="0.25">
      <c r="A19" s="524"/>
      <c r="B19" s="298" t="s">
        <v>63</v>
      </c>
      <c r="C19" s="305" t="s">
        <v>720</v>
      </c>
      <c r="D19" s="301" t="s">
        <v>721</v>
      </c>
      <c r="E19" s="299" t="s">
        <v>722</v>
      </c>
      <c r="F19" s="308">
        <v>43343</v>
      </c>
      <c r="H19" s="9"/>
      <c r="I19" s="47" t="s">
        <v>158</v>
      </c>
      <c r="J19" s="10"/>
      <c r="K19" s="209" t="s">
        <v>606</v>
      </c>
      <c r="L19" s="494" t="s">
        <v>622</v>
      </c>
      <c r="N19" s="72"/>
      <c r="O19" s="179"/>
      <c r="P19" s="157"/>
      <c r="Q19" s="214"/>
      <c r="R19" s="158"/>
      <c r="T19" s="9"/>
      <c r="U19" s="47"/>
      <c r="V19" s="10"/>
      <c r="W19" s="11"/>
      <c r="X19" s="27"/>
    </row>
    <row r="20" spans="1:24" ht="147" customHeight="1" x14ac:dyDescent="0.25">
      <c r="A20" s="524"/>
      <c r="B20" s="298">
        <v>1.8</v>
      </c>
      <c r="C20" s="473" t="s">
        <v>287</v>
      </c>
      <c r="D20" s="299" t="s">
        <v>288</v>
      </c>
      <c r="E20" s="299" t="s">
        <v>118</v>
      </c>
      <c r="F20" s="308">
        <v>43312</v>
      </c>
      <c r="H20" s="9"/>
      <c r="I20" s="47" t="s">
        <v>157</v>
      </c>
      <c r="J20" s="10"/>
      <c r="K20" s="209" t="s">
        <v>606</v>
      </c>
      <c r="L20" s="477" t="s">
        <v>659</v>
      </c>
      <c r="N20" s="72"/>
      <c r="O20" s="179"/>
      <c r="P20" s="157"/>
      <c r="Q20" s="214"/>
      <c r="R20" s="158"/>
      <c r="T20" s="9"/>
      <c r="U20" s="47"/>
      <c r="V20" s="10"/>
      <c r="W20" s="11"/>
      <c r="X20" s="27"/>
    </row>
    <row r="21" spans="1:24" ht="245.25" customHeight="1" thickBot="1" x14ac:dyDescent="0.3">
      <c r="A21" s="524"/>
      <c r="B21" s="298">
        <v>1.9</v>
      </c>
      <c r="C21" s="301" t="s">
        <v>65</v>
      </c>
      <c r="D21" s="301" t="s">
        <v>289</v>
      </c>
      <c r="E21" s="299" t="s">
        <v>290</v>
      </c>
      <c r="F21" s="308">
        <v>43465</v>
      </c>
      <c r="H21" s="9"/>
      <c r="I21" s="47" t="s">
        <v>157</v>
      </c>
      <c r="J21" s="10"/>
      <c r="K21" s="209" t="s">
        <v>606</v>
      </c>
      <c r="L21" s="205" t="s">
        <v>723</v>
      </c>
      <c r="N21" s="72"/>
      <c r="O21" s="179"/>
      <c r="P21" s="157"/>
      <c r="Q21" s="214"/>
      <c r="R21" s="158"/>
      <c r="T21" s="9"/>
      <c r="U21" s="47"/>
      <c r="V21" s="10"/>
      <c r="W21" s="11"/>
      <c r="X21" s="27"/>
    </row>
    <row r="22" spans="1:24" ht="15" hidden="1" x14ac:dyDescent="0.25">
      <c r="A22" s="524"/>
      <c r="B22" s="7"/>
      <c r="C22" s="33"/>
      <c r="D22" s="33"/>
      <c r="E22" s="34"/>
      <c r="F22" s="77"/>
      <c r="H22" s="9"/>
      <c r="I22" s="47"/>
      <c r="J22" s="10"/>
      <c r="K22" s="209"/>
      <c r="L22" s="212"/>
      <c r="N22" s="72"/>
      <c r="O22" s="179"/>
      <c r="P22" s="157"/>
      <c r="Q22" s="214"/>
      <c r="R22" s="158"/>
      <c r="T22" s="9"/>
      <c r="U22" s="47"/>
      <c r="V22" s="10"/>
      <c r="W22" s="11"/>
      <c r="X22" s="27"/>
    </row>
    <row r="23" spans="1:24" ht="15.75" hidden="1" thickBot="1" x14ac:dyDescent="0.3">
      <c r="A23" s="525"/>
      <c r="B23" s="7"/>
      <c r="C23" s="33"/>
      <c r="D23" s="33"/>
      <c r="E23" s="34"/>
      <c r="F23" s="76"/>
      <c r="H23" s="9"/>
      <c r="I23" s="47"/>
      <c r="J23" s="10"/>
      <c r="K23" s="209"/>
      <c r="L23" s="212"/>
      <c r="N23" s="72"/>
      <c r="O23" s="179"/>
      <c r="P23" s="157"/>
      <c r="Q23" s="214"/>
      <c r="R23" s="158"/>
      <c r="T23" s="9"/>
      <c r="U23" s="47"/>
      <c r="V23" s="10"/>
      <c r="W23" s="11"/>
      <c r="X23" s="27"/>
    </row>
    <row r="24" spans="1:24" s="17" customFormat="1" ht="30" customHeight="1" thickBot="1" x14ac:dyDescent="0.3">
      <c r="A24" s="523" t="s">
        <v>76</v>
      </c>
      <c r="B24" s="57"/>
      <c r="C24" s="58" t="s">
        <v>120</v>
      </c>
      <c r="D24" s="57"/>
      <c r="E24" s="57"/>
      <c r="F24" s="67"/>
      <c r="G24" s="3"/>
      <c r="H24" s="87">
        <f>+COUNTIF(H25:H26,"&lt;&gt;"&amp;"")</f>
        <v>0</v>
      </c>
      <c r="I24" s="88">
        <f>+COUNTIF(I25:I26,"Cumplida "&amp;"*")</f>
        <v>1</v>
      </c>
      <c r="J24" s="89" t="str">
        <f>IFERROR(+I24/H24,"No se programaron actividades relacionadas con este objetivo")</f>
        <v>No se programaron actividades relacionadas con este objetivo</v>
      </c>
      <c r="K24" s="90"/>
      <c r="L24" s="91"/>
      <c r="M24" s="2"/>
      <c r="N24" s="87">
        <f>+COUNTIF(N25:N26,"&lt;&gt;"&amp;"")</f>
        <v>0</v>
      </c>
      <c r="O24" s="88">
        <f>+COUNTIF(O25:O26,"Cumplida "&amp;"*")</f>
        <v>0</v>
      </c>
      <c r="P24" s="89" t="str">
        <f>IFERROR(+O24/N24,"No se programaron actividades relacionadas con este objetivo")</f>
        <v>No se programaron actividades relacionadas con este objetivo</v>
      </c>
      <c r="Q24" s="90"/>
      <c r="R24" s="91"/>
      <c r="S24" s="18"/>
      <c r="T24" s="87">
        <f>+COUNTIF(T25:T26,"&lt;&gt;"&amp;"")</f>
        <v>0</v>
      </c>
      <c r="U24" s="88">
        <f>+COUNTIF(U25:U26,"Cumplida "&amp;"*")</f>
        <v>0</v>
      </c>
      <c r="V24" s="89" t="str">
        <f>IFERROR(+U24/T24,"No se programaron actividades relacionadas con este objetivo")</f>
        <v>No se programaron actividades relacionadas con este objetivo</v>
      </c>
      <c r="W24" s="90"/>
      <c r="X24" s="91"/>
    </row>
    <row r="25" spans="1:24" ht="244.5" customHeight="1" x14ac:dyDescent="0.25">
      <c r="A25" s="524"/>
      <c r="B25" s="298" t="s">
        <v>4</v>
      </c>
      <c r="C25" s="301" t="s">
        <v>291</v>
      </c>
      <c r="D25" s="301" t="s">
        <v>643</v>
      </c>
      <c r="E25" s="299" t="s">
        <v>294</v>
      </c>
      <c r="F25" s="308">
        <v>43404</v>
      </c>
      <c r="H25" s="9"/>
      <c r="I25" s="47" t="s">
        <v>157</v>
      </c>
      <c r="J25" s="10"/>
      <c r="K25" s="209" t="s">
        <v>606</v>
      </c>
      <c r="L25" s="245" t="s">
        <v>660</v>
      </c>
      <c r="N25" s="72"/>
      <c r="O25" s="179"/>
      <c r="P25" s="157"/>
      <c r="Q25" s="214"/>
      <c r="R25" s="158"/>
      <c r="T25" s="9"/>
      <c r="U25" s="47"/>
      <c r="V25" s="10"/>
      <c r="W25" s="11"/>
      <c r="X25" s="27"/>
    </row>
    <row r="26" spans="1:24" ht="160.5" customHeight="1" thickBot="1" x14ac:dyDescent="0.3">
      <c r="A26" s="525"/>
      <c r="B26" s="298" t="s">
        <v>6</v>
      </c>
      <c r="C26" s="301" t="s">
        <v>724</v>
      </c>
      <c r="D26" s="299" t="s">
        <v>292</v>
      </c>
      <c r="E26" s="299" t="s">
        <v>123</v>
      </c>
      <c r="F26" s="308" t="s">
        <v>293</v>
      </c>
      <c r="H26" s="44"/>
      <c r="I26" s="47" t="s">
        <v>159</v>
      </c>
      <c r="J26" s="45"/>
      <c r="K26" s="209" t="s">
        <v>606</v>
      </c>
      <c r="L26" s="212" t="s">
        <v>725</v>
      </c>
      <c r="N26" s="44"/>
      <c r="O26" s="179"/>
      <c r="P26" s="146"/>
      <c r="Q26" s="214"/>
      <c r="R26" s="250"/>
      <c r="T26" s="44"/>
      <c r="U26" s="47"/>
      <c r="V26" s="45"/>
      <c r="W26" s="51"/>
      <c r="X26" s="49"/>
    </row>
    <row r="27" spans="1:24" s="17" customFormat="1" ht="30" customHeight="1" thickBot="1" x14ac:dyDescent="0.3">
      <c r="A27" s="523" t="s">
        <v>77</v>
      </c>
      <c r="B27" s="57"/>
      <c r="C27" s="58" t="s">
        <v>124</v>
      </c>
      <c r="D27" s="57"/>
      <c r="E27" s="57"/>
      <c r="F27" s="67"/>
      <c r="G27" s="3"/>
      <c r="H27" s="87">
        <f>+COUNTIF(H28:H33,"&lt;&gt;"&amp;"")</f>
        <v>0</v>
      </c>
      <c r="I27" s="88">
        <f>+COUNTIF(I28:I33,"Cumplida "&amp;"*")</f>
        <v>0</v>
      </c>
      <c r="J27" s="89" t="str">
        <f>IFERROR(+I27/H27,"No se programaron actividades relacionadas con este objetivo")</f>
        <v>No se programaron actividades relacionadas con este objetivo</v>
      </c>
      <c r="K27" s="90"/>
      <c r="L27" s="91"/>
      <c r="M27" s="2"/>
      <c r="N27" s="87">
        <f>+COUNTIF(N28:N33,"&lt;&gt;"&amp;"")</f>
        <v>0</v>
      </c>
      <c r="O27" s="88">
        <f>+COUNTIF(O28:O33,"Cumplida "&amp;"*")</f>
        <v>0</v>
      </c>
      <c r="P27" s="89" t="str">
        <f>IFERROR(+O27/N27,"No se programaron actividades relacionadas con este objetivo")</f>
        <v>No se programaron actividades relacionadas con este objetivo</v>
      </c>
      <c r="Q27" s="90"/>
      <c r="R27" s="91"/>
      <c r="S27" s="18"/>
      <c r="T27" s="87">
        <f>+COUNTIF(T28:T33,"&lt;&gt;"&amp;"")</f>
        <v>0</v>
      </c>
      <c r="U27" s="88">
        <f>+COUNTIF(U28:U33,"Cumplida "&amp;"*")</f>
        <v>0</v>
      </c>
      <c r="V27" s="89" t="str">
        <f>IFERROR(+U27/T27,"No se programaron actividades relacionadas con este objetivo")</f>
        <v>No se programaron actividades relacionadas con este objetivo</v>
      </c>
      <c r="W27" s="90"/>
      <c r="X27" s="91"/>
    </row>
    <row r="28" spans="1:24" ht="121.5" customHeight="1" x14ac:dyDescent="0.25">
      <c r="A28" s="524"/>
      <c r="B28" s="311" t="s">
        <v>24</v>
      </c>
      <c r="C28" s="299" t="s">
        <v>66</v>
      </c>
      <c r="D28" s="300" t="s">
        <v>146</v>
      </c>
      <c r="E28" s="299" t="s">
        <v>123</v>
      </c>
      <c r="F28" s="308">
        <v>43464</v>
      </c>
      <c r="H28" s="9"/>
      <c r="I28" s="47" t="s">
        <v>204</v>
      </c>
      <c r="J28" s="10"/>
      <c r="K28" s="209" t="s">
        <v>606</v>
      </c>
      <c r="L28" s="477" t="s">
        <v>662</v>
      </c>
      <c r="N28" s="72"/>
      <c r="O28" s="179"/>
      <c r="P28" s="157"/>
      <c r="Q28" s="214"/>
      <c r="R28" s="158"/>
      <c r="T28" s="9"/>
      <c r="U28" s="47"/>
      <c r="V28" s="10"/>
      <c r="W28" s="11"/>
      <c r="X28" s="27"/>
    </row>
    <row r="29" spans="1:24" ht="95.25" customHeight="1" x14ac:dyDescent="0.25">
      <c r="A29" s="524"/>
      <c r="B29" s="311" t="s">
        <v>25</v>
      </c>
      <c r="C29" s="299" t="s">
        <v>67</v>
      </c>
      <c r="D29" s="300" t="s">
        <v>295</v>
      </c>
      <c r="E29" s="299" t="s">
        <v>121</v>
      </c>
      <c r="F29" s="308">
        <v>43464</v>
      </c>
      <c r="G29" s="1"/>
      <c r="H29" s="32"/>
      <c r="I29" s="47" t="s">
        <v>204</v>
      </c>
      <c r="J29" s="10"/>
      <c r="K29" s="209" t="s">
        <v>606</v>
      </c>
      <c r="L29" s="477" t="s">
        <v>662</v>
      </c>
      <c r="M29" s="1"/>
      <c r="N29" s="210"/>
      <c r="O29" s="179"/>
      <c r="P29" s="157"/>
      <c r="Q29" s="214"/>
      <c r="R29" s="212"/>
      <c r="T29" s="32"/>
      <c r="U29" s="47"/>
      <c r="V29" s="10"/>
      <c r="W29" s="11"/>
      <c r="X29" s="27"/>
    </row>
    <row r="30" spans="1:24" ht="76.5" customHeight="1" x14ac:dyDescent="0.25">
      <c r="A30" s="524"/>
      <c r="B30" s="311" t="s">
        <v>26</v>
      </c>
      <c r="C30" s="299" t="s">
        <v>68</v>
      </c>
      <c r="D30" s="300" t="s">
        <v>147</v>
      </c>
      <c r="E30" s="299" t="s">
        <v>122</v>
      </c>
      <c r="F30" s="308">
        <v>43464</v>
      </c>
      <c r="G30" s="1"/>
      <c r="H30" s="32"/>
      <c r="I30" s="47" t="s">
        <v>204</v>
      </c>
      <c r="J30" s="10"/>
      <c r="K30" s="209" t="s">
        <v>606</v>
      </c>
      <c r="L30" s="477" t="s">
        <v>662</v>
      </c>
      <c r="M30" s="1"/>
      <c r="N30" s="210"/>
      <c r="O30" s="179"/>
      <c r="P30" s="157"/>
      <c r="Q30" s="214"/>
      <c r="R30" s="212"/>
      <c r="T30" s="32"/>
      <c r="U30" s="47"/>
      <c r="V30" s="10"/>
      <c r="W30" s="11"/>
      <c r="X30" s="27"/>
    </row>
    <row r="31" spans="1:24" ht="318.75" customHeight="1" x14ac:dyDescent="0.25">
      <c r="A31" s="524"/>
      <c r="B31" s="311" t="s">
        <v>52</v>
      </c>
      <c r="C31" s="299" t="s">
        <v>726</v>
      </c>
      <c r="D31" s="299" t="s">
        <v>296</v>
      </c>
      <c r="E31" s="299" t="s">
        <v>123</v>
      </c>
      <c r="F31" s="308">
        <v>43464</v>
      </c>
      <c r="G31" s="1"/>
      <c r="H31" s="32"/>
      <c r="I31" s="47" t="s">
        <v>157</v>
      </c>
      <c r="J31" s="10"/>
      <c r="K31" s="209" t="s">
        <v>606</v>
      </c>
      <c r="L31" s="477" t="s">
        <v>644</v>
      </c>
      <c r="M31" s="1"/>
      <c r="N31" s="210"/>
      <c r="O31" s="179"/>
      <c r="P31" s="157"/>
      <c r="Q31" s="214"/>
      <c r="R31" s="158"/>
      <c r="T31" s="32"/>
      <c r="U31" s="47"/>
      <c r="V31" s="10"/>
      <c r="W31" s="11"/>
      <c r="X31" s="27"/>
    </row>
    <row r="32" spans="1:24" ht="127.5" customHeight="1" x14ac:dyDescent="0.25">
      <c r="A32" s="524"/>
      <c r="B32" s="311" t="s">
        <v>99</v>
      </c>
      <c r="C32" s="299" t="s">
        <v>297</v>
      </c>
      <c r="D32" s="299" t="s">
        <v>298</v>
      </c>
      <c r="E32" s="299" t="s">
        <v>123</v>
      </c>
      <c r="F32" s="308">
        <v>43464</v>
      </c>
      <c r="H32" s="9"/>
      <c r="I32" s="47" t="s">
        <v>157</v>
      </c>
      <c r="J32" s="10"/>
      <c r="K32" s="209" t="s">
        <v>606</v>
      </c>
      <c r="L32" s="477" t="s">
        <v>727</v>
      </c>
      <c r="N32" s="72"/>
      <c r="O32" s="179"/>
      <c r="P32" s="157"/>
      <c r="Q32" s="214"/>
      <c r="R32" s="212"/>
      <c r="T32" s="9"/>
      <c r="U32" s="47"/>
      <c r="V32" s="10"/>
      <c r="W32" s="11"/>
      <c r="X32" s="27"/>
    </row>
    <row r="33" spans="1:24" ht="170.25" customHeight="1" thickBot="1" x14ac:dyDescent="0.3">
      <c r="A33" s="525"/>
      <c r="B33" s="311" t="s">
        <v>143</v>
      </c>
      <c r="C33" s="299" t="s">
        <v>728</v>
      </c>
      <c r="D33" s="299" t="s">
        <v>729</v>
      </c>
      <c r="E33" s="299" t="s">
        <v>123</v>
      </c>
      <c r="F33" s="308">
        <v>43465</v>
      </c>
      <c r="H33" s="9"/>
      <c r="I33" s="47" t="s">
        <v>157</v>
      </c>
      <c r="J33" s="10"/>
      <c r="K33" s="209" t="s">
        <v>606</v>
      </c>
      <c r="L33" s="477" t="s">
        <v>730</v>
      </c>
      <c r="N33" s="72"/>
      <c r="O33" s="179"/>
      <c r="P33" s="157"/>
      <c r="Q33" s="214"/>
      <c r="R33" s="158"/>
      <c r="T33" s="9"/>
      <c r="U33" s="47"/>
      <c r="V33" s="10"/>
      <c r="W33" s="11"/>
      <c r="X33" s="27"/>
    </row>
    <row r="34" spans="1:24" s="17" customFormat="1" ht="30" customHeight="1" thickBot="1" x14ac:dyDescent="0.3">
      <c r="A34" s="523" t="s">
        <v>78</v>
      </c>
      <c r="B34" s="57"/>
      <c r="C34" s="58" t="s">
        <v>125</v>
      </c>
      <c r="D34" s="57"/>
      <c r="E34" s="57"/>
      <c r="F34" s="67"/>
      <c r="G34" s="3"/>
      <c r="H34" s="87"/>
      <c r="I34" s="88">
        <f>+COUNTIF(I35:I37,"Cumplida "&amp;"*")</f>
        <v>0</v>
      </c>
      <c r="J34" s="89" t="str">
        <f>IFERROR(+I34/H34,"No se programaron actividades relacionadas con este objetivo")</f>
        <v>No se programaron actividades relacionadas con este objetivo</v>
      </c>
      <c r="K34" s="90"/>
      <c r="L34" s="91"/>
      <c r="M34" s="2"/>
      <c r="N34" s="87">
        <f>+COUNTIF(N35:N37,"&lt;&gt;"&amp;"")</f>
        <v>0</v>
      </c>
      <c r="O34" s="88">
        <f>+COUNTIF(O35:O37,"Cumplida "&amp;"*")</f>
        <v>0</v>
      </c>
      <c r="P34" s="89" t="str">
        <f>IFERROR(+O34/N34,"No se programaron actividades relacionadas con este objetivo")</f>
        <v>No se programaron actividades relacionadas con este objetivo</v>
      </c>
      <c r="Q34" s="90"/>
      <c r="R34" s="91"/>
      <c r="S34" s="18"/>
      <c r="T34" s="87">
        <f>+COUNTIF(T35:T37,"&lt;&gt;"&amp;"")</f>
        <v>0</v>
      </c>
      <c r="U34" s="88">
        <f>+COUNTIF(U35:U37,"Cumplida "&amp;"*")</f>
        <v>0</v>
      </c>
      <c r="V34" s="89" t="str">
        <f>IFERROR(+U34/T34,"No se programaron actividades relacionadas con este objetivo")</f>
        <v>No se programaron actividades relacionadas con este objetivo</v>
      </c>
      <c r="W34" s="90"/>
      <c r="X34" s="91"/>
    </row>
    <row r="35" spans="1:24" ht="165" customHeight="1" thickBot="1" x14ac:dyDescent="0.3">
      <c r="A35" s="524"/>
      <c r="B35" s="311" t="s">
        <v>53</v>
      </c>
      <c r="C35" s="312" t="s">
        <v>148</v>
      </c>
      <c r="D35" s="299" t="s">
        <v>299</v>
      </c>
      <c r="E35" s="313" t="s">
        <v>121</v>
      </c>
      <c r="F35" s="308">
        <v>43100</v>
      </c>
      <c r="H35" s="9"/>
      <c r="I35" s="47" t="s">
        <v>157</v>
      </c>
      <c r="J35" s="10"/>
      <c r="K35" s="209" t="s">
        <v>606</v>
      </c>
      <c r="L35" s="504" t="s">
        <v>645</v>
      </c>
      <c r="N35" s="72"/>
      <c r="O35" s="179"/>
      <c r="P35" s="157"/>
      <c r="Q35" s="214"/>
      <c r="R35" s="158"/>
      <c r="T35" s="9"/>
      <c r="U35" s="47"/>
      <c r="V35" s="10"/>
      <c r="W35" s="11"/>
      <c r="X35" s="27"/>
    </row>
    <row r="36" spans="1:24" ht="102" hidden="1" customHeight="1" x14ac:dyDescent="0.25">
      <c r="A36" s="524"/>
      <c r="B36" s="7"/>
      <c r="C36" s="46"/>
      <c r="D36" s="40"/>
      <c r="E36" s="36"/>
      <c r="F36" s="76"/>
      <c r="H36" s="44"/>
      <c r="I36" s="47"/>
      <c r="J36" s="45"/>
      <c r="K36" s="209"/>
      <c r="L36" s="49"/>
      <c r="N36" s="44"/>
      <c r="O36" s="179"/>
      <c r="P36" s="146"/>
      <c r="Q36" s="214"/>
      <c r="R36" s="148"/>
      <c r="T36" s="44"/>
      <c r="U36" s="47"/>
      <c r="V36" s="45"/>
      <c r="W36" s="51"/>
      <c r="X36" s="49"/>
    </row>
    <row r="37" spans="1:24" ht="16.5" hidden="1" thickBot="1" x14ac:dyDescent="0.3">
      <c r="A37" s="525"/>
      <c r="B37" s="7"/>
      <c r="C37" s="46"/>
      <c r="D37" s="40"/>
      <c r="E37" s="36"/>
      <c r="F37" s="76"/>
      <c r="H37" s="44"/>
      <c r="I37" s="47"/>
      <c r="J37" s="45"/>
      <c r="K37" s="209"/>
      <c r="L37" s="211"/>
      <c r="N37" s="44"/>
      <c r="O37" s="179"/>
      <c r="P37" s="146"/>
      <c r="Q37" s="214"/>
      <c r="R37" s="148"/>
      <c r="T37" s="44"/>
      <c r="U37" s="47"/>
      <c r="V37" s="45"/>
      <c r="W37" s="51"/>
      <c r="X37" s="49"/>
    </row>
    <row r="38" spans="1:24" s="17" customFormat="1" ht="30" customHeight="1" thickBot="1" x14ac:dyDescent="0.3">
      <c r="A38" s="523" t="s">
        <v>79</v>
      </c>
      <c r="B38" s="57"/>
      <c r="C38" s="58" t="s">
        <v>126</v>
      </c>
      <c r="D38" s="57"/>
      <c r="E38" s="57"/>
      <c r="F38" s="67"/>
      <c r="G38" s="3"/>
      <c r="H38" s="87"/>
      <c r="I38" s="88">
        <f>+COUNTIF(I39:I41,"Cumplida "&amp;"*")</f>
        <v>0</v>
      </c>
      <c r="J38" s="89" t="str">
        <f>IFERROR(+I38/H38,"No se programaron actividades relacionadas con este objetivo")</f>
        <v>No se programaron actividades relacionadas con este objetivo</v>
      </c>
      <c r="K38" s="90"/>
      <c r="L38" s="91"/>
      <c r="M38" s="2"/>
      <c r="N38" s="87">
        <f>+COUNTIF(N39:N41,"&lt;&gt;"&amp;"")</f>
        <v>0</v>
      </c>
      <c r="O38" s="88">
        <f>+COUNTIF(O39:O41,"Cumplida "&amp;"*")</f>
        <v>0</v>
      </c>
      <c r="P38" s="89" t="str">
        <f>IFERROR(+O38/N38,"No se programaron actividades relacionadas con este objetivo")</f>
        <v>No se programaron actividades relacionadas con este objetivo</v>
      </c>
      <c r="Q38" s="90"/>
      <c r="R38" s="91"/>
      <c r="S38" s="18"/>
      <c r="T38" s="87">
        <f>+COUNTIF(T39:T41,"&lt;&gt;"&amp;"")</f>
        <v>0</v>
      </c>
      <c r="U38" s="88">
        <f>+COUNTIF(U39:U41,"Cumplida "&amp;"*")</f>
        <v>0</v>
      </c>
      <c r="V38" s="89" t="str">
        <f>IFERROR(+U38/T38,"No se programaron actividades relacionadas con este objetivo")</f>
        <v>No se programaron actividades relacionadas con este objetivo</v>
      </c>
      <c r="W38" s="90"/>
      <c r="X38" s="91"/>
    </row>
    <row r="39" spans="1:24" ht="108.75" customHeight="1" x14ac:dyDescent="0.25">
      <c r="A39" s="524"/>
      <c r="B39" s="298" t="s">
        <v>56</v>
      </c>
      <c r="C39" s="315" t="s">
        <v>149</v>
      </c>
      <c r="D39" s="301" t="s">
        <v>731</v>
      </c>
      <c r="E39" s="299" t="s">
        <v>113</v>
      </c>
      <c r="F39" s="308">
        <v>43465</v>
      </c>
      <c r="H39" s="9"/>
      <c r="I39" s="47" t="s">
        <v>157</v>
      </c>
      <c r="J39" s="10"/>
      <c r="K39" s="209" t="s">
        <v>606</v>
      </c>
      <c r="L39" s="27" t="s">
        <v>732</v>
      </c>
      <c r="N39" s="72"/>
      <c r="O39" s="47"/>
      <c r="P39" s="10"/>
      <c r="Q39" s="214"/>
      <c r="R39" s="158"/>
      <c r="T39" s="9"/>
      <c r="U39" s="47"/>
      <c r="V39" s="10"/>
      <c r="W39" s="11"/>
      <c r="X39" s="27"/>
    </row>
    <row r="40" spans="1:24" ht="294.75" customHeight="1" x14ac:dyDescent="0.25">
      <c r="A40" s="547"/>
      <c r="B40" s="298" t="s">
        <v>57</v>
      </c>
      <c r="C40" s="373" t="s">
        <v>300</v>
      </c>
      <c r="D40" s="301" t="s">
        <v>301</v>
      </c>
      <c r="E40" s="299" t="s">
        <v>733</v>
      </c>
      <c r="F40" s="308">
        <v>43465</v>
      </c>
      <c r="H40" s="44"/>
      <c r="I40" s="47" t="s">
        <v>157</v>
      </c>
      <c r="J40" s="45"/>
      <c r="K40" s="209" t="s">
        <v>606</v>
      </c>
      <c r="L40" s="502" t="s">
        <v>661</v>
      </c>
      <c r="N40" s="314"/>
      <c r="O40" s="47"/>
      <c r="P40" s="45"/>
      <c r="Q40" s="214"/>
      <c r="R40" s="148"/>
      <c r="T40" s="314"/>
      <c r="U40" s="47"/>
      <c r="V40" s="45"/>
      <c r="W40" s="51"/>
      <c r="X40" s="49"/>
    </row>
    <row r="41" spans="1:24" ht="139.5" customHeight="1" thickBot="1" x14ac:dyDescent="0.3">
      <c r="A41" s="525"/>
      <c r="B41" s="298" t="s">
        <v>58</v>
      </c>
      <c r="C41" s="301" t="s">
        <v>150</v>
      </c>
      <c r="D41" s="301" t="s">
        <v>302</v>
      </c>
      <c r="E41" s="299" t="s">
        <v>113</v>
      </c>
      <c r="F41" s="308">
        <v>43465</v>
      </c>
      <c r="H41" s="44"/>
      <c r="I41" s="47" t="s">
        <v>157</v>
      </c>
      <c r="J41" s="45"/>
      <c r="K41" s="209" t="s">
        <v>606</v>
      </c>
      <c r="L41" s="503" t="s">
        <v>646</v>
      </c>
      <c r="N41" s="44"/>
      <c r="O41" s="47"/>
      <c r="P41" s="45"/>
      <c r="Q41" s="214"/>
      <c r="R41" s="148"/>
      <c r="T41" s="44"/>
      <c r="U41" s="47"/>
      <c r="V41" s="45"/>
      <c r="W41" s="51"/>
      <c r="X41" s="49"/>
    </row>
    <row r="42" spans="1:24" s="17" customFormat="1" ht="30" customHeight="1" thickBot="1" x14ac:dyDescent="0.3">
      <c r="A42" s="523" t="s">
        <v>127</v>
      </c>
      <c r="B42" s="57"/>
      <c r="C42" s="58" t="s">
        <v>128</v>
      </c>
      <c r="D42" s="57"/>
      <c r="E42" s="57"/>
      <c r="F42" s="67"/>
      <c r="G42" s="3"/>
      <c r="H42" s="87">
        <f>+COUNTIF(H43:H45,"&lt;&gt;"&amp;"")</f>
        <v>0</v>
      </c>
      <c r="I42" s="88">
        <f>+COUNTIF(I43:I45,"Cumplida "&amp;"*")</f>
        <v>0</v>
      </c>
      <c r="J42" s="89">
        <v>0</v>
      </c>
      <c r="K42" s="90"/>
      <c r="L42" s="91"/>
      <c r="M42" s="2"/>
      <c r="N42" s="87">
        <f>+COUNTIF(N43:N45,"&lt;&gt;"&amp;"")</f>
        <v>0</v>
      </c>
      <c r="O42" s="88">
        <f>+COUNTIF(O43:O45,"Cumplida "&amp;"*")</f>
        <v>0</v>
      </c>
      <c r="P42" s="89">
        <v>0</v>
      </c>
      <c r="Q42" s="90"/>
      <c r="R42" s="91"/>
      <c r="S42" s="18"/>
      <c r="T42" s="87">
        <f>+COUNTIF(T43:T45,"&lt;&gt;"&amp;"")</f>
        <v>0</v>
      </c>
      <c r="U42" s="88">
        <f>+COUNTIF(U43:U45,"Cumplida "&amp;"*")</f>
        <v>0</v>
      </c>
      <c r="V42" s="89">
        <v>0</v>
      </c>
      <c r="W42" s="90"/>
      <c r="X42" s="91"/>
    </row>
    <row r="43" spans="1:24" ht="108" customHeight="1" thickBot="1" x14ac:dyDescent="0.3">
      <c r="A43" s="524"/>
      <c r="B43" s="452" t="s">
        <v>69</v>
      </c>
      <c r="C43" s="453" t="s">
        <v>303</v>
      </c>
      <c r="D43" s="453" t="s">
        <v>304</v>
      </c>
      <c r="E43" s="453" t="s">
        <v>307</v>
      </c>
      <c r="F43" s="454">
        <v>43465</v>
      </c>
      <c r="H43" s="460"/>
      <c r="I43" s="461" t="s">
        <v>157</v>
      </c>
      <c r="J43" s="462"/>
      <c r="K43" s="463" t="s">
        <v>606</v>
      </c>
      <c r="L43" s="509" t="s">
        <v>656</v>
      </c>
      <c r="N43" s="460"/>
      <c r="O43" s="461"/>
      <c r="P43" s="462"/>
      <c r="Q43" s="466"/>
      <c r="R43" s="467"/>
      <c r="T43" s="9"/>
      <c r="U43" s="47"/>
      <c r="V43" s="10"/>
      <c r="W43" s="10"/>
      <c r="X43" s="27"/>
    </row>
    <row r="44" spans="1:24" ht="105" x14ac:dyDescent="0.25">
      <c r="A44" s="524"/>
      <c r="B44" s="455" t="s">
        <v>70</v>
      </c>
      <c r="C44" s="34" t="s">
        <v>305</v>
      </c>
      <c r="D44" s="34" t="s">
        <v>306</v>
      </c>
      <c r="E44" s="34" t="s">
        <v>304</v>
      </c>
      <c r="F44" s="76">
        <v>43465</v>
      </c>
      <c r="H44" s="72"/>
      <c r="I44" s="47" t="s">
        <v>157</v>
      </c>
      <c r="J44" s="10"/>
      <c r="K44" s="207" t="s">
        <v>606</v>
      </c>
      <c r="L44" s="509" t="s">
        <v>656</v>
      </c>
      <c r="N44" s="72"/>
      <c r="O44" s="47"/>
      <c r="P44" s="10"/>
      <c r="Q44" s="254"/>
      <c r="R44" s="251"/>
      <c r="T44" s="9"/>
      <c r="U44" s="47"/>
      <c r="V44" s="10"/>
      <c r="W44" s="10"/>
      <c r="X44" s="27"/>
    </row>
    <row r="45" spans="1:24" ht="196.5" customHeight="1" thickBot="1" x14ac:dyDescent="0.3">
      <c r="A45" s="525"/>
      <c r="B45" s="456" t="s">
        <v>71</v>
      </c>
      <c r="C45" s="457" t="s">
        <v>734</v>
      </c>
      <c r="D45" s="457" t="s">
        <v>735</v>
      </c>
      <c r="E45" s="458" t="s">
        <v>304</v>
      </c>
      <c r="F45" s="459">
        <v>43465</v>
      </c>
      <c r="H45" s="14"/>
      <c r="I45" s="73" t="s">
        <v>157</v>
      </c>
      <c r="J45" s="15"/>
      <c r="K45" s="464" t="s">
        <v>606</v>
      </c>
      <c r="L45" s="465" t="s">
        <v>711</v>
      </c>
      <c r="N45" s="14"/>
      <c r="O45" s="73"/>
      <c r="P45" s="15"/>
      <c r="Q45" s="256"/>
      <c r="R45" s="169"/>
      <c r="T45" s="14"/>
      <c r="U45" s="73"/>
      <c r="V45" s="15"/>
      <c r="W45" s="15"/>
      <c r="X45" s="29"/>
    </row>
    <row r="46" spans="1:24"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sheetData>
  <customSheetViews>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9:F9"/>
    <mergeCell ref="H9:L9"/>
    <mergeCell ref="N9:R9"/>
    <mergeCell ref="T9:X9"/>
    <mergeCell ref="X10:X11"/>
    <mergeCell ref="B11:C11"/>
    <mergeCell ref="R10:R11"/>
    <mergeCell ref="A38:A41"/>
    <mergeCell ref="A42:A45"/>
    <mergeCell ref="K10:K11"/>
    <mergeCell ref="Q10:Q11"/>
    <mergeCell ref="W10:W11"/>
    <mergeCell ref="A34:A37"/>
    <mergeCell ref="A12:A23"/>
    <mergeCell ref="A24:A26"/>
    <mergeCell ref="A27:A33"/>
    <mergeCell ref="B10:F10"/>
    <mergeCell ref="L10:L11"/>
  </mergeCells>
  <conditionalFormatting sqref="O10:O12 O24 O27 O34 I10:I45 O38:O45 U10:U45">
    <cfRule type="cellIs" dxfId="312" priority="25" operator="equal">
      <formula>"Vencida"</formula>
    </cfRule>
    <cfRule type="cellIs" dxfId="311" priority="26" operator="equal">
      <formula>"No Cumplida"</formula>
    </cfRule>
    <cfRule type="cellIs" dxfId="310" priority="27" operator="equal">
      <formula>"En Avance"</formula>
    </cfRule>
    <cfRule type="cellIs" dxfId="309" priority="28" operator="equal">
      <formula>"Cumplida (FT)"</formula>
    </cfRule>
    <cfRule type="cellIs" dxfId="308" priority="29" operator="equal">
      <formula>"Cumplida (DT)"</formula>
    </cfRule>
    <cfRule type="cellIs" dxfId="307" priority="30" operator="equal">
      <formula>"Sin Avance"</formula>
    </cfRule>
  </conditionalFormatting>
  <conditionalFormatting sqref="O13:O23">
    <cfRule type="cellIs" dxfId="306" priority="19" operator="equal">
      <formula>"Vencida"</formula>
    </cfRule>
    <cfRule type="cellIs" dxfId="305" priority="20" operator="equal">
      <formula>"No Cumplida"</formula>
    </cfRule>
    <cfRule type="cellIs" dxfId="304" priority="21" operator="equal">
      <formula>"En Avance"</formula>
    </cfRule>
    <cfRule type="cellIs" dxfId="303" priority="22" operator="equal">
      <formula>"Cumplida (FT)"</formula>
    </cfRule>
    <cfRule type="cellIs" dxfId="302" priority="23" operator="equal">
      <formula>"Cumplida (DT)"</formula>
    </cfRule>
    <cfRule type="cellIs" dxfId="301" priority="24" operator="equal">
      <formula>"Sin Avance"</formula>
    </cfRule>
  </conditionalFormatting>
  <conditionalFormatting sqref="O25:O26">
    <cfRule type="cellIs" dxfId="300" priority="13" operator="equal">
      <formula>"Vencida"</formula>
    </cfRule>
    <cfRule type="cellIs" dxfId="299" priority="14" operator="equal">
      <formula>"No Cumplida"</formula>
    </cfRule>
    <cfRule type="cellIs" dxfId="298" priority="15" operator="equal">
      <formula>"En Avance"</formula>
    </cfRule>
    <cfRule type="cellIs" dxfId="297" priority="16" operator="equal">
      <formula>"Cumplida (FT)"</formula>
    </cfRule>
    <cfRule type="cellIs" dxfId="296" priority="17" operator="equal">
      <formula>"Cumplida (DT)"</formula>
    </cfRule>
    <cfRule type="cellIs" dxfId="295" priority="18" operator="equal">
      <formula>"Sin Avance"</formula>
    </cfRule>
  </conditionalFormatting>
  <conditionalFormatting sqref="O28:O33">
    <cfRule type="cellIs" dxfId="294" priority="7" operator="equal">
      <formula>"Vencida"</formula>
    </cfRule>
    <cfRule type="cellIs" dxfId="293" priority="8" operator="equal">
      <formula>"No Cumplida"</formula>
    </cfRule>
    <cfRule type="cellIs" dxfId="292" priority="9" operator="equal">
      <formula>"En Avance"</formula>
    </cfRule>
    <cfRule type="cellIs" dxfId="291" priority="10" operator="equal">
      <formula>"Cumplida (FT)"</formula>
    </cfRule>
    <cfRule type="cellIs" dxfId="290" priority="11" operator="equal">
      <formula>"Cumplida (DT)"</formula>
    </cfRule>
    <cfRule type="cellIs" dxfId="289" priority="12" operator="equal">
      <formula>"Sin Avance"</formula>
    </cfRule>
  </conditionalFormatting>
  <conditionalFormatting sqref="O35:O37">
    <cfRule type="cellIs" dxfId="288" priority="1" operator="equal">
      <formula>"Vencida"</formula>
    </cfRule>
    <cfRule type="cellIs" dxfId="287" priority="2" operator="equal">
      <formula>"No Cumplida"</formula>
    </cfRule>
    <cfRule type="cellIs" dxfId="286" priority="3" operator="equal">
      <formula>"En Avance"</formula>
    </cfRule>
    <cfRule type="cellIs" dxfId="285" priority="4" operator="equal">
      <formula>"Cumplida (FT)"</formula>
    </cfRule>
    <cfRule type="cellIs" dxfId="284" priority="5" operator="equal">
      <formula>"Cumplida (DT)"</formula>
    </cfRule>
    <cfRule type="cellIs" dxfId="283" priority="6" operator="equal">
      <formula>"Sin Avance"</formula>
    </cfRule>
  </conditionalFormatting>
  <dataValidations count="2">
    <dataValidation type="list" allowBlank="1" showInputMessage="1" showErrorMessage="1" sqref="U43:U45 U13:U23 U35:U37 U28:U33 U25:U26 U39 U41">
      <formula1>Califica2</formula1>
    </dataValidation>
    <dataValidation type="list" allowBlank="1" showInputMessage="1" showErrorMessage="1" sqref="I43:I45 I13:I23 I25:I26 I28:I33 I35:I37 O35:O37 O13:O23 O25:O26 O28:O33 I39:I41 O43:O45 O39:O41 U40">
      <formula1>Califica</formula1>
    </dataValidation>
  </dataValidations>
  <printOptions horizontalCentered="1"/>
  <pageMargins left="0.23622047244094491" right="0.23622047244094491" top="0.74803149606299213" bottom="0.74803149606299213" header="0.31496062992125984" footer="0.31496062992125984"/>
  <pageSetup paperSize="5" scale="32" fitToHeight="0" orientation="landscape" r:id="rId3"/>
  <headerFooter>
    <oddHeader>&amp;L
&amp;C
&amp;G</oddHeader>
    <oddFooter>&amp;L&amp;9Aprobó: Flor Alicia Rojas Aguilar - Jefe Oficina de Control Interno (E)
Revisó: 
Elaboró: Maria Lucerito Achury&amp;R&amp;9&amp;P de &amp;N</oddFooter>
  </headerFooter>
  <rowBreaks count="1" manualBreakCount="1">
    <brk id="33" max="20" man="1"/>
  </rowBreaks>
  <legacyDrawing r:id="rId4"/>
  <legacyDrawingHF r:id="rId5"/>
  <picture r:id="rId6"/>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pageSetUpPr fitToPage="1"/>
  </sheetPr>
  <dimension ref="A1:JA133"/>
  <sheetViews>
    <sheetView showGridLines="0" showWhiteSpace="0" topLeftCell="F15" zoomScaleNormal="100" zoomScaleSheetLayoutView="55" workbookViewId="0">
      <selection activeCell="L15" sqref="L15"/>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6.140625" style="4" customWidth="1"/>
    <col min="12" max="12" width="75" style="28" customWidth="1"/>
    <col min="13" max="13" width="1.42578125" style="4" customWidth="1"/>
    <col min="14" max="15" width="13.42578125" style="4" customWidth="1"/>
    <col min="16" max="16" width="15.5703125" style="4" customWidth="1"/>
    <col min="17" max="17" width="15.7109375" style="4" customWidth="1"/>
    <col min="18" max="18" width="58.285156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1" width="0" style="4" hidden="1" customWidth="1"/>
    <col min="262" max="16384" width="11.42578125" style="4" hidden="1"/>
  </cols>
  <sheetData>
    <row r="1" spans="1:24" x14ac:dyDescent="0.25"/>
    <row r="2" spans="1:24" ht="21" x14ac:dyDescent="0.25">
      <c r="A2" s="31" t="s">
        <v>72</v>
      </c>
      <c r="B2" s="31"/>
      <c r="C2" s="30"/>
      <c r="D2" s="30"/>
      <c r="E2" s="30"/>
      <c r="F2" s="30"/>
      <c r="G2" s="30"/>
      <c r="H2" s="30"/>
      <c r="I2" s="30"/>
      <c r="J2" s="30"/>
      <c r="K2" s="30"/>
      <c r="L2" s="30"/>
      <c r="M2" s="30"/>
      <c r="N2" s="30"/>
      <c r="O2" s="30"/>
      <c r="P2" s="30"/>
      <c r="Q2" s="30"/>
      <c r="R2" s="30"/>
      <c r="S2" s="99"/>
      <c r="T2" s="30"/>
      <c r="U2" s="30"/>
      <c r="V2" s="30"/>
      <c r="W2" s="30"/>
      <c r="X2" s="30"/>
    </row>
    <row r="3" spans="1:24" x14ac:dyDescent="0.2">
      <c r="B3" s="21"/>
      <c r="C3" s="22"/>
    </row>
    <row r="4" spans="1:24" x14ac:dyDescent="0.2">
      <c r="A4" s="23" t="s">
        <v>13</v>
      </c>
      <c r="B4" s="23"/>
      <c r="C4" s="24" t="s">
        <v>92</v>
      </c>
    </row>
    <row r="5" spans="1:24" x14ac:dyDescent="0.2">
      <c r="A5" s="23" t="s">
        <v>93</v>
      </c>
      <c r="B5" s="23"/>
      <c r="C5" s="24" t="s">
        <v>308</v>
      </c>
    </row>
    <row r="6" spans="1:24" x14ac:dyDescent="0.25">
      <c r="A6" s="25" t="s">
        <v>94</v>
      </c>
      <c r="B6" s="25"/>
      <c r="C6" s="26" t="s">
        <v>209</v>
      </c>
    </row>
    <row r="7" spans="1:24" x14ac:dyDescent="0.25"/>
    <row r="8" spans="1:24" ht="13.5" thickBot="1" x14ac:dyDescent="0.3">
      <c r="G8" s="5"/>
    </row>
    <row r="9" spans="1:24" ht="19.5" thickBot="1" x14ac:dyDescent="0.3">
      <c r="A9" s="513" t="s">
        <v>73</v>
      </c>
      <c r="B9" s="514"/>
      <c r="C9" s="514"/>
      <c r="D9" s="514"/>
      <c r="E9" s="514"/>
      <c r="F9" s="515"/>
      <c r="G9" s="16"/>
      <c r="H9" s="516" t="s">
        <v>7</v>
      </c>
      <c r="I9" s="517"/>
      <c r="J9" s="517"/>
      <c r="K9" s="517"/>
      <c r="L9" s="518"/>
      <c r="N9" s="516" t="s">
        <v>8</v>
      </c>
      <c r="O9" s="517"/>
      <c r="P9" s="517"/>
      <c r="Q9" s="517"/>
      <c r="R9" s="518"/>
      <c r="T9" s="516" t="s">
        <v>9</v>
      </c>
      <c r="U9" s="517"/>
      <c r="V9" s="517"/>
      <c r="W9" s="517"/>
      <c r="X9" s="518"/>
    </row>
    <row r="10" spans="1:24" ht="38.1" customHeight="1" thickBot="1" x14ac:dyDescent="0.3">
      <c r="A10" s="74" t="s">
        <v>197</v>
      </c>
      <c r="B10" s="519" t="s">
        <v>130</v>
      </c>
      <c r="C10" s="544"/>
      <c r="D10" s="544"/>
      <c r="E10" s="544"/>
      <c r="F10" s="545"/>
      <c r="G10" s="1"/>
      <c r="H10" s="98" t="s">
        <v>166</v>
      </c>
      <c r="I10" s="97"/>
      <c r="J10" s="71">
        <v>43220</v>
      </c>
      <c r="K10" s="521" t="s">
        <v>161</v>
      </c>
      <c r="L10" s="521" t="s">
        <v>0</v>
      </c>
      <c r="N10" s="98" t="s">
        <v>166</v>
      </c>
      <c r="O10" s="97"/>
      <c r="P10" s="71">
        <v>43343</v>
      </c>
      <c r="Q10" s="521" t="s">
        <v>161</v>
      </c>
      <c r="R10" s="521" t="s">
        <v>0</v>
      </c>
      <c r="T10" s="98" t="s">
        <v>166</v>
      </c>
      <c r="U10" s="97"/>
      <c r="V10" s="71">
        <v>43465</v>
      </c>
      <c r="W10" s="521" t="s">
        <v>161</v>
      </c>
      <c r="X10" s="521" t="s">
        <v>0</v>
      </c>
    </row>
    <row r="11" spans="1:24" ht="26.25" thickBot="1" x14ac:dyDescent="0.3">
      <c r="A11" s="64" t="s">
        <v>11</v>
      </c>
      <c r="B11" s="528" t="s">
        <v>80</v>
      </c>
      <c r="C11" s="529"/>
      <c r="D11" s="65" t="s">
        <v>81</v>
      </c>
      <c r="E11" s="65" t="s">
        <v>82</v>
      </c>
      <c r="F11" s="66" t="s">
        <v>83</v>
      </c>
      <c r="H11" s="56" t="s">
        <v>12</v>
      </c>
      <c r="I11" s="206" t="s">
        <v>10</v>
      </c>
      <c r="J11" s="206" t="s">
        <v>85</v>
      </c>
      <c r="K11" s="552"/>
      <c r="L11" s="552"/>
      <c r="N11" s="56" t="s">
        <v>12</v>
      </c>
      <c r="O11" s="206" t="s">
        <v>10</v>
      </c>
      <c r="P11" s="206" t="s">
        <v>85</v>
      </c>
      <c r="Q11" s="552"/>
      <c r="R11" s="552"/>
      <c r="T11" s="56" t="s">
        <v>12</v>
      </c>
      <c r="U11" s="206" t="s">
        <v>10</v>
      </c>
      <c r="V11" s="206" t="s">
        <v>85</v>
      </c>
      <c r="W11" s="552"/>
      <c r="X11" s="552"/>
    </row>
    <row r="12" spans="1:24" s="17" customFormat="1" ht="30" customHeight="1" thickBot="1" x14ac:dyDescent="0.3">
      <c r="A12" s="553" t="s">
        <v>75</v>
      </c>
      <c r="B12" s="129"/>
      <c r="C12" s="130"/>
      <c r="D12" s="129"/>
      <c r="E12" s="129"/>
      <c r="F12" s="150"/>
      <c r="G12" s="3"/>
      <c r="H12" s="87">
        <f>+COUNTIF(H13:H15,"&lt;&gt;"&amp;"")</f>
        <v>0</v>
      </c>
      <c r="I12" s="88">
        <f>+COUNTIF(I13:I15,"Cumplida "&amp;"*")</f>
        <v>0</v>
      </c>
      <c r="J12" s="89" t="str">
        <f>IFERROR(+I12/H12,"No se programaron actividades relacionadas con este objetivo")</f>
        <v>No se programaron actividades relacionadas con este objetivo</v>
      </c>
      <c r="K12" s="90"/>
      <c r="L12" s="91"/>
      <c r="M12" s="2"/>
      <c r="N12" s="87">
        <f>+COUNTIF(N13:N15,"&lt;&gt;"&amp;"")</f>
        <v>0</v>
      </c>
      <c r="O12" s="88">
        <f>+COUNTIF(O13:O15,"Cumplida "&amp;"*")</f>
        <v>0</v>
      </c>
      <c r="P12" s="89">
        <v>0</v>
      </c>
      <c r="Q12" s="90"/>
      <c r="R12" s="91"/>
      <c r="S12" s="18"/>
      <c r="T12" s="87">
        <f>+COUNTIF(T13:T15,"&lt;&gt;"&amp;"")</f>
        <v>0</v>
      </c>
      <c r="U12" s="88">
        <f>+COUNTIF(U13:U15,"Cumplida "&amp;"*")</f>
        <v>0</v>
      </c>
      <c r="V12" s="89">
        <v>0</v>
      </c>
      <c r="W12" s="90"/>
      <c r="X12" s="91"/>
    </row>
    <row r="13" spans="1:24" ht="300.75" customHeight="1" x14ac:dyDescent="0.25">
      <c r="A13" s="554"/>
      <c r="B13" s="316" t="s">
        <v>1</v>
      </c>
      <c r="C13" s="317" t="s">
        <v>309</v>
      </c>
      <c r="D13" s="318" t="s">
        <v>310</v>
      </c>
      <c r="E13" s="318" t="s">
        <v>199</v>
      </c>
      <c r="F13" s="501" t="s">
        <v>315</v>
      </c>
      <c r="H13" s="9"/>
      <c r="I13" s="484" t="s">
        <v>157</v>
      </c>
      <c r="J13" s="485"/>
      <c r="K13" s="207" t="s">
        <v>647</v>
      </c>
      <c r="L13" s="27" t="s">
        <v>648</v>
      </c>
      <c r="N13" s="72"/>
      <c r="O13" s="47"/>
      <c r="P13" s="10"/>
      <c r="Q13" s="209"/>
      <c r="R13" s="27"/>
      <c r="T13" s="72"/>
      <c r="U13" s="47"/>
      <c r="V13" s="10"/>
      <c r="W13" s="11"/>
      <c r="X13" s="27"/>
    </row>
    <row r="14" spans="1:24" ht="315" customHeight="1" x14ac:dyDescent="0.25">
      <c r="A14" s="554"/>
      <c r="B14" s="316" t="s">
        <v>2</v>
      </c>
      <c r="C14" s="317" t="s">
        <v>311</v>
      </c>
      <c r="D14" s="318" t="s">
        <v>312</v>
      </c>
      <c r="E14" s="318" t="s">
        <v>316</v>
      </c>
      <c r="F14" s="501" t="s">
        <v>317</v>
      </c>
      <c r="H14" s="9"/>
      <c r="I14" s="484" t="s">
        <v>157</v>
      </c>
      <c r="J14" s="487"/>
      <c r="K14" s="207" t="s">
        <v>647</v>
      </c>
      <c r="L14" s="27" t="s">
        <v>663</v>
      </c>
      <c r="N14" s="72"/>
      <c r="O14" s="47"/>
      <c r="P14" s="10"/>
      <c r="Q14" s="209"/>
      <c r="R14" s="247"/>
      <c r="S14" s="246"/>
      <c r="T14" s="72"/>
      <c r="U14" s="47"/>
      <c r="V14" s="10"/>
      <c r="W14" s="11"/>
      <c r="X14" s="27"/>
    </row>
    <row r="15" spans="1:24" ht="262.5" customHeight="1" thickBot="1" x14ac:dyDescent="0.3">
      <c r="A15" s="554"/>
      <c r="B15" s="316" t="s">
        <v>3</v>
      </c>
      <c r="C15" s="317" t="s">
        <v>313</v>
      </c>
      <c r="D15" s="318" t="s">
        <v>314</v>
      </c>
      <c r="E15" s="319" t="s">
        <v>318</v>
      </c>
      <c r="F15" s="501" t="s">
        <v>317</v>
      </c>
      <c r="H15" s="9"/>
      <c r="I15" s="47" t="s">
        <v>157</v>
      </c>
      <c r="J15" s="10"/>
      <c r="K15" s="207" t="s">
        <v>647</v>
      </c>
      <c r="L15" s="27" t="s">
        <v>664</v>
      </c>
      <c r="N15" s="72"/>
      <c r="O15" s="242"/>
      <c r="P15" s="10"/>
      <c r="Q15" s="209"/>
      <c r="R15" s="248"/>
      <c r="T15" s="72"/>
      <c r="U15" s="47"/>
      <c r="V15" s="10"/>
      <c r="W15" s="11"/>
      <c r="X15" s="27"/>
    </row>
    <row r="16" spans="1:24" s="17" customFormat="1" ht="30" customHeight="1" thickBot="1" x14ac:dyDescent="0.3">
      <c r="A16" s="553" t="s">
        <v>76</v>
      </c>
      <c r="B16" s="129"/>
      <c r="C16" s="130"/>
      <c r="D16" s="129"/>
      <c r="E16" s="129"/>
      <c r="F16" s="150"/>
      <c r="G16" s="3"/>
      <c r="H16" s="87">
        <f>+COUNTIF(H17:H17,"&lt;&gt;"&amp;"")</f>
        <v>0</v>
      </c>
      <c r="I16" s="88">
        <f>+COUNTIF(I17:I17,"Cumplida "&amp;"*")</f>
        <v>0</v>
      </c>
      <c r="J16" s="89" t="str">
        <f>IFERROR(+I16/H16,"No se programaron actividades relacionadas con este objetivo")</f>
        <v>No se programaron actividades relacionadas con este objetivo</v>
      </c>
      <c r="K16" s="90"/>
      <c r="L16" s="91"/>
      <c r="M16" s="2"/>
      <c r="N16" s="87">
        <f>+COUNTIF(N17:N17,"&lt;&gt;"&amp;"")</f>
        <v>0</v>
      </c>
      <c r="O16" s="88">
        <f>+COUNTIF(O17:O17,"Cumplida "&amp;"*")</f>
        <v>0</v>
      </c>
      <c r="P16" s="89" t="str">
        <f>IFERROR(+O16/N16,"No se programaron actividades relacionadas con este objetivo")</f>
        <v>No se programaron actividades relacionadas con este objetivo</v>
      </c>
      <c r="Q16" s="90"/>
      <c r="R16" s="91"/>
      <c r="S16" s="18"/>
      <c r="T16" s="87">
        <f>+COUNTIF(T17:T17,"&lt;&gt;"&amp;"")</f>
        <v>0</v>
      </c>
      <c r="U16" s="88">
        <f>+COUNTIF(U17:U17,"Cumplida "&amp;"*")</f>
        <v>0</v>
      </c>
      <c r="V16" s="89" t="str">
        <f>IFERROR(+U16/T16,"No se programaron actividades relacionadas con este objetivo")</f>
        <v>No se programaron actividades relacionadas con este objetivo</v>
      </c>
      <c r="W16" s="90"/>
      <c r="X16" s="91"/>
    </row>
    <row r="17" spans="1:261" ht="180" customHeight="1" thickBot="1" x14ac:dyDescent="0.3">
      <c r="A17" s="555"/>
      <c r="B17" s="320" t="s">
        <v>4</v>
      </c>
      <c r="C17" s="321" t="s">
        <v>319</v>
      </c>
      <c r="D17" s="318" t="s">
        <v>206</v>
      </c>
      <c r="E17" s="318" t="s">
        <v>200</v>
      </c>
      <c r="F17" s="501" t="s">
        <v>315</v>
      </c>
      <c r="H17" s="14"/>
      <c r="I17" s="73" t="s">
        <v>157</v>
      </c>
      <c r="J17" s="15"/>
      <c r="K17" s="207" t="s">
        <v>647</v>
      </c>
      <c r="L17" s="29" t="s">
        <v>665</v>
      </c>
      <c r="N17" s="14"/>
      <c r="O17" s="73"/>
      <c r="P17" s="15"/>
      <c r="Q17" s="243"/>
      <c r="R17" s="238"/>
      <c r="T17" s="14"/>
      <c r="U17" s="73"/>
      <c r="V17" s="15"/>
      <c r="W17" s="52"/>
      <c r="X17" s="29"/>
    </row>
    <row r="18" spans="1:261" x14ac:dyDescent="0.25"/>
    <row r="19" spans="1:261" hidden="1" x14ac:dyDescent="0.25"/>
    <row r="20" spans="1:261" hidden="1" x14ac:dyDescent="0.25"/>
    <row r="21" spans="1:261" hidden="1" x14ac:dyDescent="0.25"/>
    <row r="22" spans="1:261" s="19" customFormat="1" hidden="1" x14ac:dyDescent="0.25">
      <c r="B22" s="4"/>
      <c r="F22" s="20"/>
      <c r="G22" s="4"/>
      <c r="H22" s="4"/>
      <c r="I22" s="4"/>
      <c r="J22" s="4"/>
      <c r="K22" s="4"/>
      <c r="L22" s="28"/>
      <c r="M22" s="4"/>
      <c r="N22" s="4"/>
      <c r="O22" s="4"/>
      <c r="P22" s="4"/>
      <c r="Q22" s="4"/>
      <c r="R22" s="28"/>
      <c r="S22" s="5"/>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row>
    <row r="23" spans="1:261" s="19" customFormat="1" hidden="1" x14ac:dyDescent="0.25">
      <c r="B23" s="4"/>
      <c r="F23" s="20"/>
      <c r="G23" s="4"/>
      <c r="H23" s="4"/>
      <c r="I23" s="4"/>
      <c r="J23" s="4"/>
      <c r="K23" s="4"/>
      <c r="L23" s="28"/>
      <c r="M23" s="4"/>
      <c r="N23" s="4"/>
      <c r="O23" s="4"/>
      <c r="P23" s="4"/>
      <c r="Q23" s="4"/>
      <c r="R23" s="28"/>
      <c r="S23" s="5"/>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row>
    <row r="24" spans="1:261" s="19" customFormat="1" hidden="1" x14ac:dyDescent="0.25">
      <c r="B24" s="4"/>
      <c r="F24" s="20"/>
      <c r="G24" s="4"/>
      <c r="H24" s="4"/>
      <c r="I24" s="4"/>
      <c r="J24" s="4"/>
      <c r="K24" s="4"/>
      <c r="L24" s="28"/>
      <c r="M24" s="4"/>
      <c r="N24" s="4"/>
      <c r="O24" s="4"/>
      <c r="P24" s="4"/>
      <c r="Q24" s="4"/>
      <c r="R24" s="28"/>
      <c r="S24" s="5"/>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row>
    <row r="25" spans="1:261" s="19" customFormat="1" hidden="1" x14ac:dyDescent="0.25">
      <c r="B25" s="4"/>
      <c r="F25" s="20"/>
      <c r="G25" s="4"/>
      <c r="H25" s="4"/>
      <c r="I25" s="4"/>
      <c r="J25" s="4"/>
      <c r="K25" s="4"/>
      <c r="L25" s="28"/>
      <c r="M25" s="4"/>
      <c r="N25" s="4"/>
      <c r="O25" s="4"/>
      <c r="P25" s="4"/>
      <c r="Q25" s="4"/>
      <c r="R25" s="28"/>
      <c r="S25" s="5"/>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c r="IW25" s="4"/>
      <c r="IX25" s="4"/>
      <c r="IY25" s="4"/>
      <c r="IZ25" s="4"/>
      <c r="JA25" s="4"/>
    </row>
    <row r="26" spans="1:261" s="19" customFormat="1" hidden="1" x14ac:dyDescent="0.25">
      <c r="B26" s="4"/>
      <c r="F26" s="20"/>
      <c r="G26" s="4"/>
      <c r="H26" s="4"/>
      <c r="I26" s="4"/>
      <c r="J26" s="4"/>
      <c r="K26" s="4"/>
      <c r="L26" s="28"/>
      <c r="M26" s="4"/>
      <c r="N26" s="4"/>
      <c r="O26" s="4"/>
      <c r="P26" s="4"/>
      <c r="Q26" s="4"/>
      <c r="R26" s="28"/>
      <c r="S26" s="5"/>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c r="IW26" s="4"/>
      <c r="IX26" s="4"/>
      <c r="IY26" s="4"/>
      <c r="IZ26" s="4"/>
      <c r="JA26" s="4"/>
    </row>
    <row r="27" spans="1:261" s="19" customFormat="1" hidden="1" x14ac:dyDescent="0.25">
      <c r="B27" s="4"/>
      <c r="F27" s="20"/>
      <c r="G27" s="4"/>
      <c r="H27" s="4"/>
      <c r="I27" s="4"/>
      <c r="J27" s="4"/>
      <c r="K27" s="4"/>
      <c r="L27" s="28"/>
      <c r="M27" s="4"/>
      <c r="N27" s="4"/>
      <c r="O27" s="4"/>
      <c r="P27" s="4"/>
      <c r="Q27" s="4"/>
      <c r="R27" s="28"/>
      <c r="S27" s="5"/>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c r="IW27" s="4"/>
      <c r="IX27" s="4"/>
      <c r="IY27" s="4"/>
      <c r="IZ27" s="4"/>
      <c r="JA27" s="4"/>
    </row>
    <row r="28" spans="1:261" s="19" customFormat="1" hidden="1" x14ac:dyDescent="0.25">
      <c r="B28" s="4"/>
      <c r="F28" s="20"/>
      <c r="G28" s="4"/>
      <c r="H28" s="4"/>
      <c r="I28" s="4"/>
      <c r="J28" s="4"/>
      <c r="K28" s="4"/>
      <c r="L28" s="28"/>
      <c r="M28" s="4"/>
      <c r="N28" s="4"/>
      <c r="O28" s="4"/>
      <c r="P28" s="4"/>
      <c r="Q28" s="4"/>
      <c r="R28" s="28"/>
      <c r="S28" s="5"/>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row>
    <row r="29" spans="1:261" s="19" customFormat="1" hidden="1" x14ac:dyDescent="0.25">
      <c r="B29" s="4"/>
      <c r="F29" s="20"/>
      <c r="G29" s="4"/>
      <c r="H29" s="4"/>
      <c r="I29" s="4"/>
      <c r="J29" s="4"/>
      <c r="K29" s="4"/>
      <c r="L29" s="28"/>
      <c r="M29" s="4"/>
      <c r="N29" s="4"/>
      <c r="O29" s="4"/>
      <c r="P29" s="4"/>
      <c r="Q29" s="4"/>
      <c r="R29" s="28"/>
      <c r="S29" s="5"/>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row>
    <row r="30" spans="1:261" s="19" customFormat="1" hidden="1" x14ac:dyDescent="0.25">
      <c r="B30" s="4"/>
      <c r="F30" s="20"/>
      <c r="G30" s="4"/>
      <c r="H30" s="4"/>
      <c r="I30" s="4"/>
      <c r="J30" s="4"/>
      <c r="K30" s="4"/>
      <c r="L30" s="28"/>
      <c r="M30" s="4"/>
      <c r="N30" s="4"/>
      <c r="O30" s="4"/>
      <c r="P30" s="4"/>
      <c r="Q30" s="4"/>
      <c r="R30" s="28"/>
      <c r="S30" s="5"/>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row>
    <row r="31" spans="1:261" s="19" customFormat="1" hidden="1" x14ac:dyDescent="0.25">
      <c r="B31" s="4"/>
      <c r="F31" s="20"/>
      <c r="G31" s="4"/>
      <c r="H31" s="4"/>
      <c r="I31" s="4"/>
      <c r="J31" s="4"/>
      <c r="K31" s="4"/>
      <c r="L31" s="28"/>
      <c r="M31" s="4"/>
      <c r="N31" s="4"/>
      <c r="O31" s="4"/>
      <c r="P31" s="4"/>
      <c r="Q31" s="4"/>
      <c r="R31" s="28"/>
      <c r="S31" s="5"/>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c r="IW31" s="4"/>
      <c r="IX31" s="4"/>
      <c r="IY31" s="4"/>
      <c r="IZ31" s="4"/>
      <c r="JA31" s="4"/>
    </row>
    <row r="32" spans="1:261" s="19" customFormat="1" hidden="1" x14ac:dyDescent="0.25">
      <c r="B32" s="4"/>
      <c r="F32" s="20"/>
      <c r="G32" s="4"/>
      <c r="H32" s="4"/>
      <c r="I32" s="4"/>
      <c r="J32" s="4"/>
      <c r="K32" s="4"/>
      <c r="L32" s="28"/>
      <c r="M32" s="4"/>
      <c r="N32" s="4"/>
      <c r="O32" s="4"/>
      <c r="P32" s="4"/>
      <c r="Q32" s="4"/>
      <c r="R32" s="28"/>
      <c r="S32" s="5"/>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row>
    <row r="33" spans="2:261" s="19" customFormat="1" hidden="1" x14ac:dyDescent="0.25">
      <c r="B33" s="4"/>
      <c r="F33" s="20"/>
      <c r="G33" s="4"/>
      <c r="H33" s="4"/>
      <c r="I33" s="4"/>
      <c r="J33" s="4"/>
      <c r="K33" s="4"/>
      <c r="L33" s="28"/>
      <c r="M33" s="4"/>
      <c r="N33" s="4"/>
      <c r="O33" s="4"/>
      <c r="P33" s="4"/>
      <c r="Q33" s="4"/>
      <c r="R33" s="28"/>
      <c r="S33" s="5"/>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row>
    <row r="34" spans="2:261" s="19" customFormat="1" hidden="1" x14ac:dyDescent="0.25">
      <c r="B34" s="4"/>
      <c r="F34" s="20"/>
      <c r="G34" s="4"/>
      <c r="H34" s="4"/>
      <c r="I34" s="4"/>
      <c r="J34" s="4"/>
      <c r="K34" s="4"/>
      <c r="L34" s="28"/>
      <c r="M34" s="4"/>
      <c r="N34" s="4"/>
      <c r="O34" s="4"/>
      <c r="P34" s="4"/>
      <c r="Q34" s="4"/>
      <c r="R34" s="28"/>
      <c r="S34" s="5"/>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row>
    <row r="35" spans="2:261" s="19" customFormat="1" hidden="1" x14ac:dyDescent="0.25">
      <c r="B35" s="4"/>
      <c r="F35" s="20"/>
      <c r="G35" s="4"/>
      <c r="H35" s="4"/>
      <c r="I35" s="4"/>
      <c r="J35" s="4"/>
      <c r="K35" s="4"/>
      <c r="L35" s="28"/>
      <c r="M35" s="4"/>
      <c r="N35" s="4"/>
      <c r="O35" s="4"/>
      <c r="P35" s="4"/>
      <c r="Q35" s="4"/>
      <c r="R35" s="28"/>
      <c r="S35" s="5"/>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row>
    <row r="36" spans="2:261" s="19" customFormat="1" hidden="1" x14ac:dyDescent="0.25">
      <c r="B36" s="4"/>
      <c r="F36" s="20"/>
      <c r="G36" s="4"/>
      <c r="H36" s="4"/>
      <c r="I36" s="4"/>
      <c r="J36" s="4"/>
      <c r="K36" s="4"/>
      <c r="L36" s="28"/>
      <c r="M36" s="4"/>
      <c r="N36" s="4"/>
      <c r="O36" s="4"/>
      <c r="P36" s="4"/>
      <c r="Q36" s="4"/>
      <c r="R36" s="28"/>
      <c r="S36" s="5"/>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c r="IQ36" s="4"/>
      <c r="IR36" s="4"/>
      <c r="IS36" s="4"/>
      <c r="IT36" s="4"/>
      <c r="IU36" s="4"/>
      <c r="IV36" s="4"/>
      <c r="IW36" s="4"/>
      <c r="IX36" s="4"/>
      <c r="IY36" s="4"/>
      <c r="IZ36" s="4"/>
      <c r="JA36" s="4"/>
    </row>
    <row r="37" spans="2:261" s="19" customFormat="1" hidden="1" x14ac:dyDescent="0.25">
      <c r="B37" s="4"/>
      <c r="F37" s="20"/>
      <c r="G37" s="4"/>
      <c r="H37" s="4"/>
      <c r="I37" s="4"/>
      <c r="J37" s="4"/>
      <c r="K37" s="4"/>
      <c r="L37" s="28"/>
      <c r="M37" s="4"/>
      <c r="N37" s="4"/>
      <c r="O37" s="4"/>
      <c r="P37" s="4"/>
      <c r="Q37" s="4"/>
      <c r="R37" s="28"/>
      <c r="S37" s="5"/>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row>
    <row r="38" spans="2:261" s="19" customFormat="1" hidden="1" x14ac:dyDescent="0.25">
      <c r="B38" s="4"/>
      <c r="F38" s="20"/>
      <c r="G38" s="4"/>
      <c r="H38" s="4"/>
      <c r="I38" s="4"/>
      <c r="J38" s="4"/>
      <c r="K38" s="4"/>
      <c r="L38" s="28"/>
      <c r="M38" s="4"/>
      <c r="N38" s="4"/>
      <c r="O38" s="4"/>
      <c r="P38" s="4"/>
      <c r="Q38" s="4"/>
      <c r="R38" s="28"/>
      <c r="S38" s="5"/>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row>
    <row r="39" spans="2:261" s="19" customFormat="1" hidden="1" x14ac:dyDescent="0.25">
      <c r="B39" s="4"/>
      <c r="F39" s="20"/>
      <c r="G39" s="4"/>
      <c r="H39" s="4"/>
      <c r="I39" s="4"/>
      <c r="J39" s="4"/>
      <c r="K39" s="4"/>
      <c r="L39" s="28"/>
      <c r="M39" s="4"/>
      <c r="N39" s="4"/>
      <c r="O39" s="4"/>
      <c r="P39" s="4"/>
      <c r="Q39" s="4"/>
      <c r="R39" s="28"/>
      <c r="S39" s="5"/>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row>
    <row r="40" spans="2:261" s="19" customFormat="1" hidden="1" x14ac:dyDescent="0.25">
      <c r="B40" s="4"/>
      <c r="F40" s="20"/>
      <c r="G40" s="4"/>
      <c r="H40" s="4"/>
      <c r="I40" s="4"/>
      <c r="J40" s="4"/>
      <c r="K40" s="4"/>
      <c r="L40" s="28"/>
      <c r="M40" s="4"/>
      <c r="N40" s="4"/>
      <c r="O40" s="4"/>
      <c r="P40" s="4"/>
      <c r="Q40" s="4"/>
      <c r="R40" s="28"/>
      <c r="S40" s="5"/>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row>
    <row r="41" spans="2:261" s="19" customFormat="1" hidden="1" x14ac:dyDescent="0.25">
      <c r="B41" s="4"/>
      <c r="F41" s="20"/>
      <c r="G41" s="4"/>
      <c r="H41" s="4"/>
      <c r="I41" s="4"/>
      <c r="J41" s="4"/>
      <c r="K41" s="4"/>
      <c r="L41" s="28"/>
      <c r="M41" s="4"/>
      <c r="N41" s="4"/>
      <c r="O41" s="4"/>
      <c r="P41" s="4"/>
      <c r="Q41" s="4"/>
      <c r="R41" s="28"/>
      <c r="S41" s="5"/>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row>
    <row r="42" spans="2:261" s="19" customFormat="1" hidden="1" x14ac:dyDescent="0.25">
      <c r="B42" s="4"/>
      <c r="F42" s="20"/>
      <c r="G42" s="4"/>
      <c r="H42" s="4"/>
      <c r="I42" s="4"/>
      <c r="J42" s="4"/>
      <c r="K42" s="4"/>
      <c r="L42" s="28"/>
      <c r="M42" s="4"/>
      <c r="N42" s="4"/>
      <c r="O42" s="4"/>
      <c r="P42" s="4"/>
      <c r="Q42" s="4"/>
      <c r="R42" s="28"/>
      <c r="S42" s="5"/>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row>
    <row r="43" spans="2:261" s="19" customFormat="1" hidden="1" x14ac:dyDescent="0.25">
      <c r="B43" s="4"/>
      <c r="F43" s="20"/>
      <c r="G43" s="4"/>
      <c r="H43" s="4"/>
      <c r="I43" s="4"/>
      <c r="J43" s="4"/>
      <c r="K43" s="4"/>
      <c r="L43" s="28"/>
      <c r="M43" s="4"/>
      <c r="N43" s="4"/>
      <c r="O43" s="4"/>
      <c r="P43" s="4"/>
      <c r="Q43" s="4"/>
      <c r="R43" s="28"/>
      <c r="S43" s="5"/>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row>
    <row r="44" spans="2:261" s="19" customFormat="1" hidden="1" x14ac:dyDescent="0.25">
      <c r="B44" s="4"/>
      <c r="F44" s="20"/>
      <c r="G44" s="4"/>
      <c r="H44" s="4"/>
      <c r="I44" s="4"/>
      <c r="J44" s="4"/>
      <c r="K44" s="4"/>
      <c r="L44" s="28"/>
      <c r="M44" s="4"/>
      <c r="N44" s="4"/>
      <c r="O44" s="4"/>
      <c r="P44" s="4"/>
      <c r="Q44" s="4"/>
      <c r="R44" s="28"/>
      <c r="S44" s="5"/>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row>
    <row r="45" spans="2:261" s="19" customFormat="1" hidden="1" x14ac:dyDescent="0.25">
      <c r="B45" s="4"/>
      <c r="F45" s="20"/>
      <c r="G45" s="4"/>
      <c r="H45" s="4"/>
      <c r="I45" s="4"/>
      <c r="J45" s="4"/>
      <c r="K45" s="4"/>
      <c r="L45" s="28"/>
      <c r="M45" s="4"/>
      <c r="N45" s="4"/>
      <c r="O45" s="4"/>
      <c r="P45" s="4"/>
      <c r="Q45" s="4"/>
      <c r="R45" s="28"/>
      <c r="S45" s="5"/>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row>
    <row r="46" spans="2:261" s="19" customFormat="1" hidden="1" x14ac:dyDescent="0.25">
      <c r="B46" s="4"/>
      <c r="F46" s="20"/>
      <c r="G46" s="4"/>
      <c r="H46" s="4"/>
      <c r="I46" s="4"/>
      <c r="J46" s="4"/>
      <c r="K46" s="4"/>
      <c r="L46" s="28"/>
      <c r="M46" s="4"/>
      <c r="N46" s="4"/>
      <c r="O46" s="4"/>
      <c r="P46" s="4"/>
      <c r="Q46" s="4"/>
      <c r="R46" s="28"/>
      <c r="S46" s="5"/>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row>
    <row r="47" spans="2:261" s="19" customFormat="1" hidden="1" x14ac:dyDescent="0.25">
      <c r="B47" s="4"/>
      <c r="F47" s="20"/>
      <c r="G47" s="4"/>
      <c r="H47" s="4"/>
      <c r="I47" s="4"/>
      <c r="J47" s="4"/>
      <c r="K47" s="4"/>
      <c r="L47" s="28"/>
      <c r="M47" s="4"/>
      <c r="N47" s="4"/>
      <c r="O47" s="4"/>
      <c r="P47" s="4"/>
      <c r="Q47" s="4"/>
      <c r="R47" s="28"/>
      <c r="S47" s="5"/>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row>
    <row r="48" spans="2:261" s="19" customFormat="1" hidden="1" x14ac:dyDescent="0.25">
      <c r="B48" s="4"/>
      <c r="F48" s="20"/>
      <c r="G48" s="4"/>
      <c r="H48" s="4"/>
      <c r="I48" s="4"/>
      <c r="J48" s="4"/>
      <c r="K48" s="4"/>
      <c r="L48" s="28"/>
      <c r="M48" s="4"/>
      <c r="N48" s="4"/>
      <c r="O48" s="4"/>
      <c r="P48" s="4"/>
      <c r="Q48" s="4"/>
      <c r="R48" s="28"/>
      <c r="S48" s="5"/>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row>
    <row r="49" spans="2:261" s="19" customFormat="1" hidden="1" x14ac:dyDescent="0.25">
      <c r="B49" s="4"/>
      <c r="F49" s="20"/>
      <c r="G49" s="4"/>
      <c r="H49" s="4"/>
      <c r="I49" s="4"/>
      <c r="J49" s="4"/>
      <c r="K49" s="4"/>
      <c r="L49" s="28"/>
      <c r="M49" s="4"/>
      <c r="N49" s="4"/>
      <c r="O49" s="4"/>
      <c r="P49" s="4"/>
      <c r="Q49" s="4"/>
      <c r="R49" s="28"/>
      <c r="S49" s="5"/>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row>
    <row r="50" spans="2:261" s="19" customFormat="1" hidden="1" x14ac:dyDescent="0.25">
      <c r="B50" s="4"/>
      <c r="F50" s="20"/>
      <c r="G50" s="4"/>
      <c r="H50" s="4"/>
      <c r="I50" s="4"/>
      <c r="J50" s="4"/>
      <c r="K50" s="4"/>
      <c r="L50" s="28"/>
      <c r="M50" s="4"/>
      <c r="N50" s="4"/>
      <c r="O50" s="4"/>
      <c r="P50" s="4"/>
      <c r="Q50" s="4"/>
      <c r="R50" s="28"/>
      <c r="S50" s="5"/>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row>
    <row r="51" spans="2:261" s="19" customFormat="1" hidden="1" x14ac:dyDescent="0.25">
      <c r="B51" s="4"/>
      <c r="F51" s="20"/>
      <c r="G51" s="4"/>
      <c r="H51" s="4"/>
      <c r="I51" s="4"/>
      <c r="J51" s="4"/>
      <c r="K51" s="4"/>
      <c r="L51" s="28"/>
      <c r="M51" s="4"/>
      <c r="N51" s="4"/>
      <c r="O51" s="4"/>
      <c r="P51" s="4"/>
      <c r="Q51" s="4"/>
      <c r="R51" s="28"/>
      <c r="S51" s="5"/>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row>
    <row r="52" spans="2:261" s="19" customFormat="1" hidden="1" x14ac:dyDescent="0.25">
      <c r="B52" s="4"/>
      <c r="F52" s="20"/>
      <c r="G52" s="4"/>
      <c r="H52" s="4"/>
      <c r="I52" s="4"/>
      <c r="J52" s="4"/>
      <c r="K52" s="4"/>
      <c r="L52" s="28"/>
      <c r="M52" s="4"/>
      <c r="N52" s="4"/>
      <c r="O52" s="4"/>
      <c r="P52" s="4"/>
      <c r="Q52" s="4"/>
      <c r="R52" s="28"/>
      <c r="S52" s="5"/>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row>
    <row r="53" spans="2:261" s="19" customFormat="1" hidden="1" x14ac:dyDescent="0.25">
      <c r="B53" s="4"/>
      <c r="F53" s="20"/>
      <c r="G53" s="4"/>
      <c r="H53" s="4"/>
      <c r="I53" s="4"/>
      <c r="J53" s="4"/>
      <c r="K53" s="4"/>
      <c r="L53" s="28"/>
      <c r="M53" s="4"/>
      <c r="N53" s="4"/>
      <c r="O53" s="4"/>
      <c r="P53" s="4"/>
      <c r="Q53" s="4"/>
      <c r="R53" s="28"/>
      <c r="S53" s="5"/>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row>
    <row r="54" spans="2:261" s="19" customFormat="1" hidden="1" x14ac:dyDescent="0.25">
      <c r="B54" s="4"/>
      <c r="F54" s="20"/>
      <c r="G54" s="4"/>
      <c r="H54" s="4"/>
      <c r="I54" s="4"/>
      <c r="J54" s="4"/>
      <c r="K54" s="4"/>
      <c r="L54" s="28"/>
      <c r="M54" s="4"/>
      <c r="N54" s="4"/>
      <c r="O54" s="4"/>
      <c r="P54" s="4"/>
      <c r="Q54" s="4"/>
      <c r="R54" s="28"/>
      <c r="S54" s="5"/>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row>
    <row r="55" spans="2:261" s="19" customFormat="1" hidden="1" x14ac:dyDescent="0.25">
      <c r="B55" s="4"/>
      <c r="F55" s="20"/>
      <c r="G55" s="4"/>
      <c r="H55" s="4"/>
      <c r="I55" s="4"/>
      <c r="J55" s="4"/>
      <c r="K55" s="4"/>
      <c r="L55" s="28"/>
      <c r="M55" s="4"/>
      <c r="N55" s="4"/>
      <c r="O55" s="4"/>
      <c r="P55" s="4"/>
      <c r="Q55" s="4"/>
      <c r="R55" s="28"/>
      <c r="S55" s="5"/>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row>
    <row r="56" spans="2:261" s="19" customFormat="1" hidden="1" x14ac:dyDescent="0.25">
      <c r="B56" s="4"/>
      <c r="F56" s="20"/>
      <c r="G56" s="4"/>
      <c r="H56" s="4"/>
      <c r="I56" s="4"/>
      <c r="J56" s="4"/>
      <c r="K56" s="4"/>
      <c r="L56" s="28"/>
      <c r="M56" s="4"/>
      <c r="N56" s="4"/>
      <c r="O56" s="4"/>
      <c r="P56" s="4"/>
      <c r="Q56" s="4"/>
      <c r="R56" s="28"/>
      <c r="S56" s="5"/>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row>
    <row r="57" spans="2:261" s="19" customFormat="1" hidden="1" x14ac:dyDescent="0.25">
      <c r="B57" s="4"/>
      <c r="F57" s="20"/>
      <c r="G57" s="4"/>
      <c r="H57" s="4"/>
      <c r="I57" s="4"/>
      <c r="J57" s="4"/>
      <c r="K57" s="4"/>
      <c r="L57" s="28"/>
      <c r="M57" s="4"/>
      <c r="N57" s="4"/>
      <c r="O57" s="4"/>
      <c r="P57" s="4"/>
      <c r="Q57" s="4"/>
      <c r="R57" s="28"/>
      <c r="S57" s="5"/>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row>
    <row r="58" spans="2:261" s="19" customFormat="1" hidden="1" x14ac:dyDescent="0.25">
      <c r="B58" s="4"/>
      <c r="F58" s="20"/>
      <c r="G58" s="4"/>
      <c r="H58" s="4"/>
      <c r="I58" s="4"/>
      <c r="J58" s="4"/>
      <c r="K58" s="4"/>
      <c r="L58" s="28"/>
      <c r="M58" s="4"/>
      <c r="N58" s="4"/>
      <c r="O58" s="4"/>
      <c r="P58" s="4"/>
      <c r="Q58" s="4"/>
      <c r="R58" s="28"/>
      <c r="S58" s="5"/>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row>
    <row r="59" spans="2:261" s="19" customFormat="1" hidden="1" x14ac:dyDescent="0.25">
      <c r="B59" s="4"/>
      <c r="F59" s="20"/>
      <c r="G59" s="4"/>
      <c r="H59" s="4"/>
      <c r="I59" s="4"/>
      <c r="J59" s="4"/>
      <c r="K59" s="4"/>
      <c r="L59" s="28"/>
      <c r="M59" s="4"/>
      <c r="N59" s="4"/>
      <c r="O59" s="4"/>
      <c r="P59" s="4"/>
      <c r="Q59" s="4"/>
      <c r="R59" s="28"/>
      <c r="S59" s="5"/>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row>
    <row r="60" spans="2:261" s="19" customFormat="1" hidden="1" x14ac:dyDescent="0.25">
      <c r="B60" s="4"/>
      <c r="F60" s="20"/>
      <c r="G60" s="4"/>
      <c r="H60" s="4"/>
      <c r="I60" s="4"/>
      <c r="J60" s="4"/>
      <c r="K60" s="4"/>
      <c r="L60" s="28"/>
      <c r="M60" s="4"/>
      <c r="N60" s="4"/>
      <c r="O60" s="4"/>
      <c r="P60" s="4"/>
      <c r="Q60" s="4"/>
      <c r="R60" s="28"/>
      <c r="S60" s="5"/>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row>
    <row r="61" spans="2:261" s="19" customFormat="1" hidden="1" x14ac:dyDescent="0.25">
      <c r="B61" s="4"/>
      <c r="F61" s="20"/>
      <c r="G61" s="4"/>
      <c r="H61" s="4"/>
      <c r="I61" s="4"/>
      <c r="J61" s="4"/>
      <c r="K61" s="4"/>
      <c r="L61" s="28"/>
      <c r="M61" s="4"/>
      <c r="N61" s="4"/>
      <c r="O61" s="4"/>
      <c r="P61" s="4"/>
      <c r="Q61" s="4"/>
      <c r="R61" s="28"/>
      <c r="S61" s="5"/>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row>
    <row r="62" spans="2:261" s="19" customFormat="1" hidden="1" x14ac:dyDescent="0.25">
      <c r="B62" s="4"/>
      <c r="F62" s="20"/>
      <c r="G62" s="4"/>
      <c r="H62" s="4"/>
      <c r="I62" s="4"/>
      <c r="J62" s="4"/>
      <c r="K62" s="4"/>
      <c r="L62" s="28"/>
      <c r="M62" s="4"/>
      <c r="N62" s="4"/>
      <c r="O62" s="4"/>
      <c r="P62" s="4"/>
      <c r="Q62" s="4"/>
      <c r="R62" s="28"/>
      <c r="S62" s="5"/>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row>
    <row r="63" spans="2:261" s="19" customFormat="1" hidden="1" x14ac:dyDescent="0.25">
      <c r="B63" s="4"/>
      <c r="F63" s="20"/>
      <c r="G63" s="4"/>
      <c r="H63" s="4"/>
      <c r="I63" s="4"/>
      <c r="J63" s="4"/>
      <c r="K63" s="4"/>
      <c r="L63" s="28"/>
      <c r="M63" s="4"/>
      <c r="N63" s="4"/>
      <c r="O63" s="4"/>
      <c r="P63" s="4"/>
      <c r="Q63" s="4"/>
      <c r="R63" s="28"/>
      <c r="S63" s="5"/>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row>
    <row r="64" spans="2:261" s="19" customFormat="1" hidden="1" x14ac:dyDescent="0.25">
      <c r="B64" s="4"/>
      <c r="F64" s="20"/>
      <c r="G64" s="4"/>
      <c r="H64" s="4"/>
      <c r="I64" s="4"/>
      <c r="J64" s="4"/>
      <c r="K64" s="4"/>
      <c r="L64" s="28"/>
      <c r="M64" s="4"/>
      <c r="N64" s="4"/>
      <c r="O64" s="4"/>
      <c r="P64" s="4"/>
      <c r="Q64" s="4"/>
      <c r="R64" s="28"/>
      <c r="S64" s="5"/>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row>
    <row r="65" spans="2:261" s="19" customFormat="1" hidden="1" x14ac:dyDescent="0.25">
      <c r="B65" s="4"/>
      <c r="F65" s="20"/>
      <c r="G65" s="4"/>
      <c r="H65" s="4"/>
      <c r="I65" s="4"/>
      <c r="J65" s="4"/>
      <c r="K65" s="4"/>
      <c r="L65" s="28"/>
      <c r="M65" s="4"/>
      <c r="N65" s="4"/>
      <c r="O65" s="4"/>
      <c r="P65" s="4"/>
      <c r="Q65" s="4"/>
      <c r="R65" s="28"/>
      <c r="S65" s="5"/>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row>
    <row r="66" spans="2:261" s="19" customFormat="1" hidden="1" x14ac:dyDescent="0.25">
      <c r="B66" s="4"/>
      <c r="F66" s="20"/>
      <c r="G66" s="4"/>
      <c r="H66" s="4"/>
      <c r="I66" s="4"/>
      <c r="J66" s="4"/>
      <c r="K66" s="4"/>
      <c r="L66" s="28"/>
      <c r="M66" s="4"/>
      <c r="N66" s="4"/>
      <c r="O66" s="4"/>
      <c r="P66" s="4"/>
      <c r="Q66" s="4"/>
      <c r="R66" s="28"/>
      <c r="S66" s="5"/>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row>
    <row r="67" spans="2:261" s="19" customFormat="1" hidden="1" x14ac:dyDescent="0.25">
      <c r="B67" s="4"/>
      <c r="F67" s="20"/>
      <c r="G67" s="4"/>
      <c r="H67" s="4"/>
      <c r="I67" s="4"/>
      <c r="J67" s="4"/>
      <c r="K67" s="4"/>
      <c r="L67" s="28"/>
      <c r="M67" s="4"/>
      <c r="N67" s="4"/>
      <c r="O67" s="4"/>
      <c r="P67" s="4"/>
      <c r="Q67" s="4"/>
      <c r="R67" s="28"/>
      <c r="S67" s="5"/>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row>
    <row r="68" spans="2:261" s="19" customFormat="1" hidden="1" x14ac:dyDescent="0.25">
      <c r="B68" s="4"/>
      <c r="F68" s="20"/>
      <c r="G68" s="4"/>
      <c r="H68" s="4"/>
      <c r="I68" s="4"/>
      <c r="J68" s="4"/>
      <c r="K68" s="4"/>
      <c r="L68" s="28"/>
      <c r="M68" s="4"/>
      <c r="N68" s="4"/>
      <c r="O68" s="4"/>
      <c r="P68" s="4"/>
      <c r="Q68" s="4"/>
      <c r="R68" s="28"/>
      <c r="S68" s="5"/>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row>
    <row r="69" spans="2:261" s="19" customFormat="1" hidden="1" x14ac:dyDescent="0.25">
      <c r="B69" s="4"/>
      <c r="F69" s="20"/>
      <c r="G69" s="4"/>
      <c r="H69" s="4"/>
      <c r="I69" s="4"/>
      <c r="J69" s="4"/>
      <c r="K69" s="4"/>
      <c r="L69" s="28"/>
      <c r="M69" s="4"/>
      <c r="N69" s="4"/>
      <c r="O69" s="4"/>
      <c r="P69" s="4"/>
      <c r="Q69" s="4"/>
      <c r="R69" s="28"/>
      <c r="S69" s="5"/>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row>
    <row r="70" spans="2:261" s="19" customFormat="1" hidden="1" x14ac:dyDescent="0.25">
      <c r="B70" s="4"/>
      <c r="F70" s="20"/>
      <c r="G70" s="4"/>
      <c r="H70" s="4"/>
      <c r="I70" s="4"/>
      <c r="J70" s="4"/>
      <c r="K70" s="4"/>
      <c r="L70" s="28"/>
      <c r="M70" s="4"/>
      <c r="N70" s="4"/>
      <c r="O70" s="4"/>
      <c r="P70" s="4"/>
      <c r="Q70" s="4"/>
      <c r="R70" s="28"/>
      <c r="S70" s="5"/>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row>
    <row r="71" spans="2:261" s="19" customFormat="1" hidden="1" x14ac:dyDescent="0.25">
      <c r="B71" s="4"/>
      <c r="F71" s="20"/>
      <c r="G71" s="4"/>
      <c r="H71" s="4"/>
      <c r="I71" s="4"/>
      <c r="J71" s="4"/>
      <c r="K71" s="4"/>
      <c r="L71" s="28"/>
      <c r="M71" s="4"/>
      <c r="N71" s="4"/>
      <c r="O71" s="4"/>
      <c r="P71" s="4"/>
      <c r="Q71" s="4"/>
      <c r="R71" s="28"/>
      <c r="S71" s="5"/>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row>
    <row r="72" spans="2:261" s="19" customFormat="1" hidden="1" x14ac:dyDescent="0.25">
      <c r="B72" s="4"/>
      <c r="F72" s="20"/>
      <c r="G72" s="4"/>
      <c r="H72" s="4"/>
      <c r="I72" s="4"/>
      <c r="J72" s="4"/>
      <c r="K72" s="4"/>
      <c r="L72" s="28"/>
      <c r="M72" s="4"/>
      <c r="N72" s="4"/>
      <c r="O72" s="4"/>
      <c r="P72" s="4"/>
      <c r="Q72" s="4"/>
      <c r="R72" s="28"/>
      <c r="S72" s="5"/>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row>
    <row r="73" spans="2:261" s="19" customFormat="1" hidden="1" x14ac:dyDescent="0.25">
      <c r="B73" s="4"/>
      <c r="F73" s="20"/>
      <c r="G73" s="4"/>
      <c r="H73" s="4"/>
      <c r="I73" s="4"/>
      <c r="J73" s="4"/>
      <c r="K73" s="4"/>
      <c r="L73" s="28"/>
      <c r="M73" s="4"/>
      <c r="N73" s="4"/>
      <c r="O73" s="4"/>
      <c r="P73" s="4"/>
      <c r="Q73" s="4"/>
      <c r="R73" s="28"/>
      <c r="S73" s="5"/>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row>
    <row r="74" spans="2:261" s="19" customFormat="1" hidden="1" x14ac:dyDescent="0.25">
      <c r="B74" s="4"/>
      <c r="F74" s="20"/>
      <c r="G74" s="4"/>
      <c r="H74" s="4"/>
      <c r="I74" s="4"/>
      <c r="J74" s="4"/>
      <c r="K74" s="4"/>
      <c r="L74" s="28"/>
      <c r="M74" s="4"/>
      <c r="N74" s="4"/>
      <c r="O74" s="4"/>
      <c r="P74" s="4"/>
      <c r="Q74" s="4"/>
      <c r="R74" s="28"/>
      <c r="S74" s="5"/>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row>
    <row r="75" spans="2:261" s="19" customFormat="1" hidden="1" x14ac:dyDescent="0.25">
      <c r="B75" s="4"/>
      <c r="F75" s="20"/>
      <c r="G75" s="4"/>
      <c r="H75" s="4"/>
      <c r="I75" s="4"/>
      <c r="J75" s="4"/>
      <c r="K75" s="4"/>
      <c r="L75" s="28"/>
      <c r="M75" s="4"/>
      <c r="N75" s="4"/>
      <c r="O75" s="4"/>
      <c r="P75" s="4"/>
      <c r="Q75" s="4"/>
      <c r="R75" s="28"/>
      <c r="S75" s="5"/>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row>
    <row r="76" spans="2:261" s="19" customFormat="1" hidden="1" x14ac:dyDescent="0.25">
      <c r="B76" s="4"/>
      <c r="F76" s="20"/>
      <c r="G76" s="4"/>
      <c r="H76" s="4"/>
      <c r="I76" s="4"/>
      <c r="J76" s="4"/>
      <c r="K76" s="4"/>
      <c r="L76" s="28"/>
      <c r="M76" s="4"/>
      <c r="N76" s="4"/>
      <c r="O76" s="4"/>
      <c r="P76" s="4"/>
      <c r="Q76" s="4"/>
      <c r="R76" s="28"/>
      <c r="S76" s="5"/>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row>
    <row r="77" spans="2:261" s="19" customFormat="1" hidden="1" x14ac:dyDescent="0.25">
      <c r="B77" s="4"/>
      <c r="F77" s="20"/>
      <c r="G77" s="4"/>
      <c r="H77" s="4"/>
      <c r="I77" s="4"/>
      <c r="J77" s="4"/>
      <c r="K77" s="4"/>
      <c r="L77" s="28"/>
      <c r="M77" s="4"/>
      <c r="N77" s="4"/>
      <c r="O77" s="4"/>
      <c r="P77" s="4"/>
      <c r="Q77" s="4"/>
      <c r="R77" s="28"/>
      <c r="S77" s="5"/>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row>
    <row r="78" spans="2:261" s="19" customFormat="1" hidden="1" x14ac:dyDescent="0.25">
      <c r="B78" s="4"/>
      <c r="F78" s="20"/>
      <c r="G78" s="4"/>
      <c r="H78" s="4"/>
      <c r="I78" s="4"/>
      <c r="J78" s="4"/>
      <c r="K78" s="4"/>
      <c r="L78" s="28"/>
      <c r="M78" s="4"/>
      <c r="N78" s="4"/>
      <c r="O78" s="4"/>
      <c r="P78" s="4"/>
      <c r="Q78" s="4"/>
      <c r="R78" s="28"/>
      <c r="S78" s="5"/>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row>
    <row r="79" spans="2:261" s="19" customFormat="1" hidden="1" x14ac:dyDescent="0.25">
      <c r="B79" s="4"/>
      <c r="F79" s="20"/>
      <c r="G79" s="4"/>
      <c r="H79" s="4"/>
      <c r="I79" s="4"/>
      <c r="J79" s="4"/>
      <c r="K79" s="4"/>
      <c r="L79" s="28"/>
      <c r="M79" s="4"/>
      <c r="N79" s="4"/>
      <c r="O79" s="4"/>
      <c r="P79" s="4"/>
      <c r="Q79" s="4"/>
      <c r="R79" s="28"/>
      <c r="S79" s="5"/>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row>
    <row r="80" spans="2:261" s="19" customFormat="1" hidden="1" x14ac:dyDescent="0.25">
      <c r="B80" s="4"/>
      <c r="F80" s="20"/>
      <c r="G80" s="4"/>
      <c r="H80" s="4"/>
      <c r="I80" s="4"/>
      <c r="J80" s="4"/>
      <c r="K80" s="4"/>
      <c r="L80" s="28"/>
      <c r="M80" s="4"/>
      <c r="N80" s="4"/>
      <c r="O80" s="4"/>
      <c r="P80" s="4"/>
      <c r="Q80" s="4"/>
      <c r="R80" s="28"/>
      <c r="S80" s="5"/>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row>
    <row r="81" spans="2:261" s="19" customFormat="1" hidden="1" x14ac:dyDescent="0.25">
      <c r="B81" s="4"/>
      <c r="F81" s="20"/>
      <c r="G81" s="4"/>
      <c r="H81" s="4"/>
      <c r="I81" s="4"/>
      <c r="J81" s="4"/>
      <c r="K81" s="4"/>
      <c r="L81" s="28"/>
      <c r="M81" s="4"/>
      <c r="N81" s="4"/>
      <c r="O81" s="4"/>
      <c r="P81" s="4"/>
      <c r="Q81" s="4"/>
      <c r="R81" s="28"/>
      <c r="S81" s="5"/>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row>
    <row r="82" spans="2:261" s="19" customFormat="1" hidden="1" x14ac:dyDescent="0.25">
      <c r="B82" s="4"/>
      <c r="F82" s="20"/>
      <c r="G82" s="4"/>
      <c r="H82" s="4"/>
      <c r="I82" s="4"/>
      <c r="J82" s="4"/>
      <c r="K82" s="4"/>
      <c r="L82" s="28"/>
      <c r="M82" s="4"/>
      <c r="N82" s="4"/>
      <c r="O82" s="4"/>
      <c r="P82" s="4"/>
      <c r="Q82" s="4"/>
      <c r="R82" s="28"/>
      <c r="S82" s="5"/>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row>
    <row r="83" spans="2:261" s="19" customFormat="1" hidden="1" x14ac:dyDescent="0.25">
      <c r="B83" s="4"/>
      <c r="F83" s="20"/>
      <c r="G83" s="4"/>
      <c r="H83" s="4"/>
      <c r="I83" s="4"/>
      <c r="J83" s="4"/>
      <c r="K83" s="4"/>
      <c r="L83" s="28"/>
      <c r="M83" s="4"/>
      <c r="N83" s="4"/>
      <c r="O83" s="4"/>
      <c r="P83" s="4"/>
      <c r="Q83" s="4"/>
      <c r="R83" s="28"/>
      <c r="S83" s="5"/>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row>
    <row r="84" spans="2:261" s="19" customFormat="1" hidden="1" x14ac:dyDescent="0.25">
      <c r="B84" s="4"/>
      <c r="F84" s="20"/>
      <c r="G84" s="4"/>
      <c r="H84" s="4"/>
      <c r="I84" s="4"/>
      <c r="J84" s="4"/>
      <c r="K84" s="4"/>
      <c r="L84" s="28"/>
      <c r="M84" s="4"/>
      <c r="N84" s="4"/>
      <c r="O84" s="4"/>
      <c r="P84" s="4"/>
      <c r="Q84" s="4"/>
      <c r="R84" s="28"/>
      <c r="S84" s="5"/>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row>
    <row r="85" spans="2:261" s="19" customFormat="1" hidden="1" x14ac:dyDescent="0.25">
      <c r="B85" s="4"/>
      <c r="F85" s="20"/>
      <c r="G85" s="4"/>
      <c r="H85" s="4"/>
      <c r="I85" s="4"/>
      <c r="J85" s="4"/>
      <c r="K85" s="4"/>
      <c r="L85" s="28"/>
      <c r="M85" s="4"/>
      <c r="N85" s="4"/>
      <c r="O85" s="4"/>
      <c r="P85" s="4"/>
      <c r="Q85" s="4"/>
      <c r="R85" s="28"/>
      <c r="S85" s="5"/>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row>
    <row r="86" spans="2:261" s="19" customFormat="1" hidden="1" x14ac:dyDescent="0.25">
      <c r="B86" s="4"/>
      <c r="F86" s="20"/>
      <c r="G86" s="4"/>
      <c r="H86" s="4"/>
      <c r="I86" s="4"/>
      <c r="J86" s="4"/>
      <c r="K86" s="4"/>
      <c r="L86" s="28"/>
      <c r="M86" s="4"/>
      <c r="N86" s="4"/>
      <c r="O86" s="4"/>
      <c r="P86" s="4"/>
      <c r="Q86" s="4"/>
      <c r="R86" s="28"/>
      <c r="S86" s="5"/>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row>
    <row r="87" spans="2:261" s="19" customFormat="1" hidden="1" x14ac:dyDescent="0.25">
      <c r="B87" s="4"/>
      <c r="F87" s="20"/>
      <c r="G87" s="4"/>
      <c r="H87" s="4"/>
      <c r="I87" s="4"/>
      <c r="J87" s="4"/>
      <c r="K87" s="4"/>
      <c r="L87" s="28"/>
      <c r="M87" s="4"/>
      <c r="N87" s="4"/>
      <c r="O87" s="4"/>
      <c r="P87" s="4"/>
      <c r="Q87" s="4"/>
      <c r="R87" s="28"/>
      <c r="S87" s="5"/>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row>
    <row r="88" spans="2:261" s="19" customFormat="1" hidden="1" x14ac:dyDescent="0.25">
      <c r="B88" s="4"/>
      <c r="F88" s="20"/>
      <c r="G88" s="4"/>
      <c r="H88" s="4"/>
      <c r="I88" s="4"/>
      <c r="J88" s="4"/>
      <c r="K88" s="4"/>
      <c r="L88" s="28"/>
      <c r="M88" s="4"/>
      <c r="N88" s="4"/>
      <c r="O88" s="4"/>
      <c r="P88" s="4"/>
      <c r="Q88" s="4"/>
      <c r="R88" s="28"/>
      <c r="S88" s="5"/>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row>
    <row r="89" spans="2:261" s="19" customFormat="1" hidden="1" x14ac:dyDescent="0.25">
      <c r="B89" s="4"/>
      <c r="F89" s="20"/>
      <c r="G89" s="4"/>
      <c r="H89" s="4"/>
      <c r="I89" s="4"/>
      <c r="J89" s="4"/>
      <c r="K89" s="4"/>
      <c r="L89" s="28"/>
      <c r="M89" s="4"/>
      <c r="N89" s="4"/>
      <c r="O89" s="4"/>
      <c r="P89" s="4"/>
      <c r="Q89" s="4"/>
      <c r="R89" s="28"/>
      <c r="S89" s="5"/>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row>
    <row r="90" spans="2:261" s="19" customFormat="1" hidden="1" x14ac:dyDescent="0.25">
      <c r="B90" s="4"/>
      <c r="F90" s="20"/>
      <c r="G90" s="4"/>
      <c r="H90" s="4"/>
      <c r="I90" s="4"/>
      <c r="J90" s="4"/>
      <c r="K90" s="4"/>
      <c r="L90" s="28"/>
      <c r="M90" s="4"/>
      <c r="N90" s="4"/>
      <c r="O90" s="4"/>
      <c r="P90" s="4"/>
      <c r="Q90" s="4"/>
      <c r="R90" s="28"/>
      <c r="S90" s="5"/>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row>
    <row r="91" spans="2:261" s="19" customFormat="1" hidden="1" x14ac:dyDescent="0.25">
      <c r="B91" s="4"/>
      <c r="F91" s="20"/>
      <c r="G91" s="4"/>
      <c r="H91" s="4"/>
      <c r="I91" s="4"/>
      <c r="J91" s="4"/>
      <c r="K91" s="4"/>
      <c r="L91" s="28"/>
      <c r="M91" s="4"/>
      <c r="N91" s="4"/>
      <c r="O91" s="4"/>
      <c r="P91" s="4"/>
      <c r="Q91" s="4"/>
      <c r="R91" s="28"/>
      <c r="S91" s="5"/>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row>
    <row r="92" spans="2:261" s="19" customFormat="1" hidden="1" x14ac:dyDescent="0.25">
      <c r="B92" s="4"/>
      <c r="F92" s="20"/>
      <c r="G92" s="4"/>
      <c r="H92" s="4"/>
      <c r="I92" s="4"/>
      <c r="J92" s="4"/>
      <c r="K92" s="4"/>
      <c r="L92" s="28"/>
      <c r="M92" s="4"/>
      <c r="N92" s="4"/>
      <c r="O92" s="4"/>
      <c r="P92" s="4"/>
      <c r="Q92" s="4"/>
      <c r="R92" s="28"/>
      <c r="S92" s="5"/>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row>
    <row r="93" spans="2:261" s="19" customFormat="1" hidden="1" x14ac:dyDescent="0.25">
      <c r="B93" s="4"/>
      <c r="F93" s="20"/>
      <c r="G93" s="4"/>
      <c r="H93" s="4"/>
      <c r="I93" s="4"/>
      <c r="J93" s="4"/>
      <c r="K93" s="4"/>
      <c r="L93" s="28"/>
      <c r="M93" s="4"/>
      <c r="N93" s="4"/>
      <c r="O93" s="4"/>
      <c r="P93" s="4"/>
      <c r="Q93" s="4"/>
      <c r="R93" s="28"/>
      <c r="S93" s="5"/>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row>
    <row r="94" spans="2:261" s="19" customFormat="1" hidden="1" x14ac:dyDescent="0.25">
      <c r="B94" s="4"/>
      <c r="F94" s="20"/>
      <c r="G94" s="4"/>
      <c r="H94" s="4"/>
      <c r="I94" s="4"/>
      <c r="J94" s="4"/>
      <c r="K94" s="4"/>
      <c r="L94" s="28"/>
      <c r="M94" s="4"/>
      <c r="N94" s="4"/>
      <c r="O94" s="4"/>
      <c r="P94" s="4"/>
      <c r="Q94" s="4"/>
      <c r="R94" s="28"/>
      <c r="S94" s="5"/>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row>
    <row r="95" spans="2:261" s="19" customFormat="1" hidden="1" x14ac:dyDescent="0.25">
      <c r="B95" s="4"/>
      <c r="F95" s="20"/>
      <c r="G95" s="4"/>
      <c r="H95" s="4"/>
      <c r="I95" s="4"/>
      <c r="J95" s="4"/>
      <c r="K95" s="4"/>
      <c r="L95" s="28"/>
      <c r="M95" s="4"/>
      <c r="N95" s="4"/>
      <c r="O95" s="4"/>
      <c r="P95" s="4"/>
      <c r="Q95" s="4"/>
      <c r="R95" s="28"/>
      <c r="S95" s="5"/>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row>
    <row r="96" spans="2:261" s="19" customFormat="1" hidden="1" x14ac:dyDescent="0.25">
      <c r="B96" s="4"/>
      <c r="F96" s="20"/>
      <c r="G96" s="4"/>
      <c r="H96" s="4"/>
      <c r="I96" s="4"/>
      <c r="J96" s="4"/>
      <c r="K96" s="4"/>
      <c r="L96" s="28"/>
      <c r="M96" s="4"/>
      <c r="N96" s="4"/>
      <c r="O96" s="4"/>
      <c r="P96" s="4"/>
      <c r="Q96" s="4"/>
      <c r="R96" s="28"/>
      <c r="S96" s="5"/>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row>
    <row r="97" spans="2:261" s="19" customFormat="1" hidden="1" x14ac:dyDescent="0.25">
      <c r="B97" s="4"/>
      <c r="F97" s="20"/>
      <c r="G97" s="4"/>
      <c r="H97" s="4"/>
      <c r="I97" s="4"/>
      <c r="J97" s="4"/>
      <c r="K97" s="4"/>
      <c r="L97" s="28"/>
      <c r="M97" s="4"/>
      <c r="N97" s="4"/>
      <c r="O97" s="4"/>
      <c r="P97" s="4"/>
      <c r="Q97" s="4"/>
      <c r="R97" s="28"/>
      <c r="S97" s="5"/>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row>
    <row r="98" spans="2:261" s="19" customFormat="1" hidden="1" x14ac:dyDescent="0.25">
      <c r="B98" s="4"/>
      <c r="F98" s="20"/>
      <c r="G98" s="4"/>
      <c r="H98" s="4"/>
      <c r="I98" s="4"/>
      <c r="J98" s="4"/>
      <c r="K98" s="4"/>
      <c r="L98" s="28"/>
      <c r="M98" s="4"/>
      <c r="N98" s="4"/>
      <c r="O98" s="4"/>
      <c r="P98" s="4"/>
      <c r="Q98" s="4"/>
      <c r="R98" s="28"/>
      <c r="S98" s="5"/>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row>
    <row r="99" spans="2:261" s="19" customFormat="1" hidden="1" x14ac:dyDescent="0.25">
      <c r="B99" s="4"/>
      <c r="F99" s="20"/>
      <c r="G99" s="4"/>
      <c r="H99" s="4"/>
      <c r="I99" s="4"/>
      <c r="J99" s="4"/>
      <c r="K99" s="4"/>
      <c r="L99" s="28"/>
      <c r="M99" s="4"/>
      <c r="N99" s="4"/>
      <c r="O99" s="4"/>
      <c r="P99" s="4"/>
      <c r="Q99" s="4"/>
      <c r="R99" s="28"/>
      <c r="S99" s="5"/>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row>
    <row r="100" spans="2:261" s="19" customFormat="1" hidden="1" x14ac:dyDescent="0.25">
      <c r="B100" s="4"/>
      <c r="F100" s="20"/>
      <c r="G100" s="4"/>
      <c r="H100" s="4"/>
      <c r="I100" s="4"/>
      <c r="J100" s="4"/>
      <c r="K100" s="4"/>
      <c r="L100" s="28"/>
      <c r="M100" s="4"/>
      <c r="N100" s="4"/>
      <c r="O100" s="4"/>
      <c r="P100" s="4"/>
      <c r="Q100" s="4"/>
      <c r="R100" s="28"/>
      <c r="S100" s="5"/>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row>
    <row r="101" spans="2:261" s="19" customFormat="1" hidden="1" x14ac:dyDescent="0.25">
      <c r="B101" s="4"/>
      <c r="F101" s="20"/>
      <c r="G101" s="4"/>
      <c r="H101" s="4"/>
      <c r="I101" s="4"/>
      <c r="J101" s="4"/>
      <c r="K101" s="4"/>
      <c r="L101" s="28"/>
      <c r="M101" s="4"/>
      <c r="N101" s="4"/>
      <c r="O101" s="4"/>
      <c r="P101" s="4"/>
      <c r="Q101" s="4"/>
      <c r="R101" s="28"/>
      <c r="S101" s="5"/>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row>
    <row r="102" spans="2:261" s="19" customFormat="1" hidden="1" x14ac:dyDescent="0.25">
      <c r="B102" s="4"/>
      <c r="F102" s="20"/>
      <c r="G102" s="4"/>
      <c r="H102" s="4"/>
      <c r="I102" s="4"/>
      <c r="J102" s="4"/>
      <c r="K102" s="4"/>
      <c r="L102" s="28"/>
      <c r="M102" s="4"/>
      <c r="N102" s="4"/>
      <c r="O102" s="4"/>
      <c r="P102" s="4"/>
      <c r="Q102" s="4"/>
      <c r="R102" s="28"/>
      <c r="S102" s="5"/>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row>
    <row r="103" spans="2:261" s="19" customFormat="1" hidden="1" x14ac:dyDescent="0.25">
      <c r="B103" s="4"/>
      <c r="F103" s="20"/>
      <c r="G103" s="4"/>
      <c r="H103" s="4"/>
      <c r="I103" s="4"/>
      <c r="J103" s="4"/>
      <c r="K103" s="4"/>
      <c r="L103" s="28"/>
      <c r="M103" s="4"/>
      <c r="N103" s="4"/>
      <c r="O103" s="4"/>
      <c r="P103" s="4"/>
      <c r="Q103" s="4"/>
      <c r="R103" s="28"/>
      <c r="S103" s="5"/>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row>
    <row r="104" spans="2:261" s="19" customFormat="1" hidden="1" x14ac:dyDescent="0.25">
      <c r="B104" s="4"/>
      <c r="F104" s="20"/>
      <c r="G104" s="4"/>
      <c r="H104" s="4"/>
      <c r="I104" s="4"/>
      <c r="J104" s="4"/>
      <c r="K104" s="4"/>
      <c r="L104" s="28"/>
      <c r="M104" s="4"/>
      <c r="N104" s="4"/>
      <c r="O104" s="4"/>
      <c r="P104" s="4"/>
      <c r="Q104" s="4"/>
      <c r="R104" s="28"/>
      <c r="S104" s="5"/>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row>
    <row r="105" spans="2:261" s="19" customFormat="1" hidden="1" x14ac:dyDescent="0.25">
      <c r="B105" s="4"/>
      <c r="F105" s="20"/>
      <c r="G105" s="4"/>
      <c r="H105" s="4"/>
      <c r="I105" s="4"/>
      <c r="J105" s="4"/>
      <c r="K105" s="4"/>
      <c r="L105" s="28"/>
      <c r="M105" s="4"/>
      <c r="N105" s="4"/>
      <c r="O105" s="4"/>
      <c r="P105" s="4"/>
      <c r="Q105" s="4"/>
      <c r="R105" s="28"/>
      <c r="S105" s="5"/>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row>
    <row r="106" spans="2:261" s="19" customFormat="1" hidden="1" x14ac:dyDescent="0.25">
      <c r="B106" s="4"/>
      <c r="F106" s="20"/>
      <c r="G106" s="4"/>
      <c r="H106" s="4"/>
      <c r="I106" s="4"/>
      <c r="J106" s="4"/>
      <c r="K106" s="4"/>
      <c r="L106" s="28"/>
      <c r="M106" s="4"/>
      <c r="N106" s="4"/>
      <c r="O106" s="4"/>
      <c r="P106" s="4"/>
      <c r="Q106" s="4"/>
      <c r="R106" s="28"/>
      <c r="S106" s="5"/>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row>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5"/>
    <mergeCell ref="A16:A17"/>
    <mergeCell ref="A9:F9"/>
    <mergeCell ref="H9:L9"/>
    <mergeCell ref="N9:R9"/>
    <mergeCell ref="T9:X9"/>
    <mergeCell ref="B10:F10"/>
    <mergeCell ref="K10:K11"/>
    <mergeCell ref="L10:L11"/>
    <mergeCell ref="Q10:Q11"/>
    <mergeCell ref="R10:R11"/>
    <mergeCell ref="W10:W11"/>
  </mergeCells>
  <conditionalFormatting sqref="I10:I12 O10:O12 U10:U17 O16 I15:I17">
    <cfRule type="cellIs" dxfId="282" priority="19" operator="equal">
      <formula>"Vencida"</formula>
    </cfRule>
    <cfRule type="cellIs" dxfId="281" priority="20" operator="equal">
      <formula>"No Cumplida"</formula>
    </cfRule>
    <cfRule type="cellIs" dxfId="280" priority="21" operator="equal">
      <formula>"En Avance"</formula>
    </cfRule>
    <cfRule type="cellIs" dxfId="279" priority="22" operator="equal">
      <formula>"Cumplida (FT)"</formula>
    </cfRule>
    <cfRule type="cellIs" dxfId="278" priority="23" operator="equal">
      <formula>"Cumplida (DT)"</formula>
    </cfRule>
    <cfRule type="cellIs" dxfId="277" priority="24" operator="equal">
      <formula>"Sin Avance"</formula>
    </cfRule>
  </conditionalFormatting>
  <conditionalFormatting sqref="O13:O15">
    <cfRule type="cellIs" dxfId="276" priority="13" operator="equal">
      <formula>"Vencida"</formula>
    </cfRule>
    <cfRule type="cellIs" dxfId="275" priority="14" operator="equal">
      <formula>"No Cumplida"</formula>
    </cfRule>
    <cfRule type="cellIs" dxfId="274" priority="15" operator="equal">
      <formula>"En Avance"</formula>
    </cfRule>
    <cfRule type="cellIs" dxfId="273" priority="16" operator="equal">
      <formula>"Cumplida (FT)"</formula>
    </cfRule>
    <cfRule type="cellIs" dxfId="272" priority="17" operator="equal">
      <formula>"Cumplida (DT)"</formula>
    </cfRule>
    <cfRule type="cellIs" dxfId="271" priority="18" operator="equal">
      <formula>"Sin Avance"</formula>
    </cfRule>
  </conditionalFormatting>
  <conditionalFormatting sqref="O17">
    <cfRule type="cellIs" dxfId="270" priority="7" operator="equal">
      <formula>"Vencida"</formula>
    </cfRule>
    <cfRule type="cellIs" dxfId="269" priority="8" operator="equal">
      <formula>"No Cumplida"</formula>
    </cfRule>
    <cfRule type="cellIs" dxfId="268" priority="9" operator="equal">
      <formula>"En Avance"</formula>
    </cfRule>
    <cfRule type="cellIs" dxfId="267" priority="10" operator="equal">
      <formula>"Cumplida (FT)"</formula>
    </cfRule>
    <cfRule type="cellIs" dxfId="266" priority="11" operator="equal">
      <formula>"Cumplida (DT)"</formula>
    </cfRule>
    <cfRule type="cellIs" dxfId="265" priority="12" operator="equal">
      <formula>"Sin Avance"</formula>
    </cfRule>
  </conditionalFormatting>
  <conditionalFormatting sqref="I13:I14">
    <cfRule type="cellIs" dxfId="264" priority="1" operator="equal">
      <formula>"Vencida"</formula>
    </cfRule>
    <cfRule type="cellIs" dxfId="263" priority="2" operator="equal">
      <formula>"No Cumplida"</formula>
    </cfRule>
    <cfRule type="cellIs" dxfId="262" priority="3" operator="equal">
      <formula>"En Avance"</formula>
    </cfRule>
    <cfRule type="cellIs" dxfId="261" priority="4" operator="equal">
      <formula>"Cumplida (FT)"</formula>
    </cfRule>
    <cfRule type="cellIs" dxfId="260" priority="5" operator="equal">
      <formula>"Cumplida (DT)"</formula>
    </cfRule>
    <cfRule type="cellIs" dxfId="259" priority="6" operator="equal">
      <formula>"Sin Avance"</formula>
    </cfRule>
  </conditionalFormatting>
  <dataValidations count="2">
    <dataValidation type="list" allowBlank="1" showInputMessage="1" showErrorMessage="1" sqref="O17 I17 O13:O15 I13:I15">
      <formula1>Califica</formula1>
    </dataValidation>
    <dataValidation type="list" allowBlank="1" showInputMessage="1" showErrorMessage="1" sqref="U17 U13:U15">
      <formula1>Califica2</formula1>
    </dataValidation>
  </dataValidations>
  <printOptions horizontalCentered="1"/>
  <pageMargins left="0.23622047244094491" right="0.23622047244094491" top="0.74803149606299213" bottom="0.74803149606299213" header="0.31496062992125984" footer="0.31496062992125984"/>
  <pageSetup paperSize="5" scale="33" fitToHeight="0" orientation="landscape" r:id="rId3"/>
  <headerFooter>
    <oddHeader>&amp;L
&amp;C
&amp;G</oddHeader>
    <oddFooter>&amp;L&amp;9Aprobó: Flor Alicia Rojas Aguilar - Jefe Oficina de Control Interno (E)
Revisó: 
Elaboró: Juliana Arévalo/Angela Parra&amp;R&amp;9&amp;P de &amp;N</oddFooter>
  </headerFooter>
  <legacyDrawing r:id="rId4"/>
  <legacyDrawingHF r:id="rId5"/>
  <picture r:id="rId6"/>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145"/>
  <sheetViews>
    <sheetView showGridLines="0" showWhiteSpace="0" zoomScaleNormal="100" zoomScaleSheetLayoutView="40" workbookViewId="0">
      <selection activeCell="E13" sqref="E13"/>
    </sheetView>
  </sheetViews>
  <sheetFormatPr baseColWidth="10" defaultColWidth="11.42578125" defaultRowHeight="12.75" zeroHeight="1" x14ac:dyDescent="0.25"/>
  <cols>
    <col min="1" max="1" width="23" style="104" customWidth="1"/>
    <col min="2" max="2" width="5" style="105" customWidth="1"/>
    <col min="3" max="3" width="49" style="104" customWidth="1"/>
    <col min="4" max="4" width="36.5703125" style="104" customWidth="1"/>
    <col min="5" max="5" width="24.5703125" style="104" customWidth="1"/>
    <col min="6" max="6" width="18.140625" style="106" customWidth="1"/>
    <col min="7" max="7" width="1.42578125" style="105" customWidth="1"/>
    <col min="8" max="8" width="12.5703125" style="105" customWidth="1"/>
    <col min="9" max="9" width="12.5703125" style="104" customWidth="1"/>
    <col min="10" max="10" width="15.42578125" style="105" customWidth="1"/>
    <col min="11" max="11" width="15.7109375" style="105" customWidth="1"/>
    <col min="12" max="12" width="58.28515625" style="107" customWidth="1"/>
    <col min="13" max="13" width="1.42578125" style="105" customWidth="1"/>
    <col min="14" max="15" width="13.42578125" style="105" hidden="1" customWidth="1"/>
    <col min="16" max="16" width="19" style="105" hidden="1" customWidth="1"/>
    <col min="17" max="17" width="15.7109375" style="105" hidden="1" customWidth="1"/>
    <col min="18" max="18" width="87.28515625" style="107" hidden="1" customWidth="1"/>
    <col min="19" max="19" width="1.42578125" style="108" hidden="1" customWidth="1"/>
    <col min="20" max="21" width="13.28515625" style="105" hidden="1" customWidth="1"/>
    <col min="22" max="22" width="14.5703125" style="105" hidden="1" customWidth="1"/>
    <col min="23" max="23" width="15.7109375" style="105" hidden="1" customWidth="1"/>
    <col min="24" max="24" width="61.7109375" style="105" hidden="1" customWidth="1"/>
    <col min="25" max="16384" width="11.42578125" style="105"/>
  </cols>
  <sheetData>
    <row r="1" spans="1:24" x14ac:dyDescent="0.25"/>
    <row r="2" spans="1:24" ht="21" x14ac:dyDescent="0.25">
      <c r="A2" s="109" t="s">
        <v>72</v>
      </c>
      <c r="B2" s="109"/>
      <c r="C2" s="110"/>
      <c r="D2" s="110"/>
      <c r="E2" s="110"/>
      <c r="F2" s="450"/>
      <c r="G2" s="110"/>
      <c r="H2" s="110"/>
      <c r="I2" s="110"/>
      <c r="J2" s="110"/>
      <c r="K2" s="110"/>
      <c r="L2" s="110"/>
      <c r="M2" s="110"/>
      <c r="N2" s="110"/>
      <c r="O2" s="110"/>
      <c r="P2" s="110"/>
      <c r="Q2" s="110"/>
      <c r="R2" s="110"/>
      <c r="S2" s="111"/>
      <c r="T2" s="110"/>
      <c r="U2" s="110"/>
      <c r="V2" s="110"/>
      <c r="W2" s="110"/>
      <c r="X2" s="110"/>
    </row>
    <row r="3" spans="1:24" x14ac:dyDescent="0.2">
      <c r="B3" s="112"/>
      <c r="C3" s="113"/>
    </row>
    <row r="4" spans="1:24" x14ac:dyDescent="0.2">
      <c r="A4" s="114" t="s">
        <v>13</v>
      </c>
      <c r="B4" s="114"/>
      <c r="C4" s="115" t="s">
        <v>92</v>
      </c>
    </row>
    <row r="5" spans="1:24" x14ac:dyDescent="0.2">
      <c r="A5" s="114" t="s">
        <v>93</v>
      </c>
      <c r="B5" s="114"/>
      <c r="C5" s="475">
        <v>2018</v>
      </c>
    </row>
    <row r="6" spans="1:24" x14ac:dyDescent="0.25">
      <c r="A6" s="116" t="s">
        <v>94</v>
      </c>
      <c r="B6" s="116"/>
      <c r="C6" s="117" t="s">
        <v>607</v>
      </c>
    </row>
    <row r="7" spans="1:24" x14ac:dyDescent="0.25"/>
    <row r="8" spans="1:24" ht="13.5" thickBot="1" x14ac:dyDescent="0.3">
      <c r="G8" s="108"/>
    </row>
    <row r="9" spans="1:24" ht="19.5" thickBot="1" x14ac:dyDescent="0.3">
      <c r="A9" s="571" t="s">
        <v>73</v>
      </c>
      <c r="B9" s="572"/>
      <c r="C9" s="572"/>
      <c r="D9" s="572"/>
      <c r="E9" s="572"/>
      <c r="F9" s="573"/>
      <c r="G9" s="118"/>
      <c r="H9" s="562" t="s">
        <v>7</v>
      </c>
      <c r="I9" s="563"/>
      <c r="J9" s="563"/>
      <c r="K9" s="563"/>
      <c r="L9" s="564"/>
      <c r="N9" s="562" t="s">
        <v>8</v>
      </c>
      <c r="O9" s="563"/>
      <c r="P9" s="563"/>
      <c r="Q9" s="563"/>
      <c r="R9" s="564"/>
      <c r="T9" s="562" t="s">
        <v>9</v>
      </c>
      <c r="U9" s="563"/>
      <c r="V9" s="563"/>
      <c r="W9" s="563"/>
      <c r="X9" s="564"/>
    </row>
    <row r="10" spans="1:24" ht="38.1" customHeight="1" thickBot="1" x14ac:dyDescent="0.3">
      <c r="A10" s="119" t="s">
        <v>74</v>
      </c>
      <c r="B10" s="565" t="s">
        <v>106</v>
      </c>
      <c r="C10" s="565"/>
      <c r="D10" s="565"/>
      <c r="E10" s="565"/>
      <c r="F10" s="566"/>
      <c r="G10" s="120"/>
      <c r="H10" s="121" t="s">
        <v>166</v>
      </c>
      <c r="I10" s="122"/>
      <c r="J10" s="123">
        <v>43220</v>
      </c>
      <c r="K10" s="567" t="s">
        <v>161</v>
      </c>
      <c r="L10" s="567" t="s">
        <v>0</v>
      </c>
      <c r="N10" s="121" t="s">
        <v>166</v>
      </c>
      <c r="O10" s="122"/>
      <c r="P10" s="123">
        <v>43343</v>
      </c>
      <c r="Q10" s="567" t="s">
        <v>161</v>
      </c>
      <c r="R10" s="567" t="s">
        <v>0</v>
      </c>
      <c r="T10" s="121" t="s">
        <v>166</v>
      </c>
      <c r="U10" s="122"/>
      <c r="V10" s="123">
        <v>43465</v>
      </c>
      <c r="W10" s="567" t="s">
        <v>161</v>
      </c>
      <c r="X10" s="567" t="s">
        <v>0</v>
      </c>
    </row>
    <row r="11" spans="1:24" ht="39" thickBot="1" x14ac:dyDescent="0.3">
      <c r="A11" s="124" t="s">
        <v>11</v>
      </c>
      <c r="B11" s="569" t="s">
        <v>80</v>
      </c>
      <c r="C11" s="570"/>
      <c r="D11" s="125" t="s">
        <v>81</v>
      </c>
      <c r="E11" s="125" t="s">
        <v>82</v>
      </c>
      <c r="F11" s="126" t="s">
        <v>83</v>
      </c>
      <c r="G11" s="127"/>
      <c r="H11" s="128" t="s">
        <v>88</v>
      </c>
      <c r="I11" s="263" t="s">
        <v>89</v>
      </c>
      <c r="J11" s="263" t="s">
        <v>160</v>
      </c>
      <c r="K11" s="568"/>
      <c r="L11" s="568"/>
      <c r="N11" s="128" t="s">
        <v>88</v>
      </c>
      <c r="O11" s="263" t="s">
        <v>89</v>
      </c>
      <c r="P11" s="263" t="s">
        <v>160</v>
      </c>
      <c r="Q11" s="568"/>
      <c r="R11" s="568"/>
      <c r="T11" s="128" t="s">
        <v>88</v>
      </c>
      <c r="U11" s="263" t="s">
        <v>89</v>
      </c>
      <c r="V11" s="263" t="s">
        <v>160</v>
      </c>
      <c r="W11" s="568"/>
      <c r="X11" s="568"/>
    </row>
    <row r="12" spans="1:24" s="139" customFormat="1" ht="30" customHeight="1" thickBot="1" x14ac:dyDescent="0.3">
      <c r="A12" s="553" t="s">
        <v>75</v>
      </c>
      <c r="B12" s="129"/>
      <c r="C12" s="130" t="s">
        <v>91</v>
      </c>
      <c r="D12" s="129"/>
      <c r="E12" s="129"/>
      <c r="F12" s="131"/>
      <c r="G12" s="120"/>
      <c r="H12" s="132">
        <f>IF(Comp1!H12="","",Comp1!H12)</f>
        <v>0</v>
      </c>
      <c r="I12" s="232">
        <f>IF(Comp1!I12="","",Comp1!I12)</f>
        <v>0</v>
      </c>
      <c r="J12" s="134" t="str">
        <f>IF(Comp1!J12="","",Comp1!J12)</f>
        <v>No se programaron actividades relacionadas con este objetivo</v>
      </c>
      <c r="K12" s="135" t="str">
        <f>IF(Comp1!K12="","",Comp1!K12)</f>
        <v/>
      </c>
      <c r="L12" s="136" t="str">
        <f>IF(Comp1!L12="","",Comp1!L12)</f>
        <v/>
      </c>
      <c r="M12" s="137" t="str">
        <f>IF(Comp1!M12="","",Comp1!M12)</f>
        <v/>
      </c>
      <c r="N12" s="132">
        <f>IF(Comp1!N12="","",Comp1!N12)</f>
        <v>0</v>
      </c>
      <c r="O12" s="133">
        <f>IF(Comp1!O12="","",Comp1!O12)</f>
        <v>0</v>
      </c>
      <c r="P12" s="134" t="str">
        <f>IF(Comp1!P12="","",Comp1!P12)</f>
        <v>No se programaron actividades relacionadas con este objetivo</v>
      </c>
      <c r="Q12" s="135" t="str">
        <f>IF(Comp1!Q12="","",Comp1!Q12)</f>
        <v/>
      </c>
      <c r="R12" s="136" t="str">
        <f>IF(Comp1!R12="","",Comp1!R12)</f>
        <v/>
      </c>
      <c r="S12" s="138" t="str">
        <f>IF(Comp1!S12="","",Comp1!S12)</f>
        <v/>
      </c>
      <c r="T12" s="132">
        <f>IF(Comp1!T12="","",Comp1!T12)</f>
        <v>0</v>
      </c>
      <c r="U12" s="133">
        <f>IF(Comp1!U12="","",Comp1!U12)</f>
        <v>0</v>
      </c>
      <c r="V12" s="134" t="str">
        <f>IF(Comp1!V12="","",Comp1!V12)</f>
        <v>No se programaron actividades relacionadas con este objetivo</v>
      </c>
      <c r="W12" s="135" t="str">
        <f>IF(Comp1!W12="","",Comp1!W12)</f>
        <v/>
      </c>
      <c r="X12" s="136" t="str">
        <f>IF(Comp1!X12="","",Comp1!X12)</f>
        <v/>
      </c>
    </row>
    <row r="13" spans="1:24" ht="184.5" customHeight="1" thickBot="1" x14ac:dyDescent="0.3">
      <c r="A13" s="559"/>
      <c r="B13" s="140" t="str">
        <f>IF(Comp1!B13="","",Comp1!B13)</f>
        <v>1.1</v>
      </c>
      <c r="C13" s="141" t="str">
        <f>IF(Comp1!C13="","",Comp1!C13)</f>
        <v xml:space="preserve">Socializar la metodología de riesgos institucional, incluyendo riesgos de corrupción. </v>
      </c>
      <c r="D13" s="141" t="str">
        <f>IF(Comp1!D13="","",Comp1!D13)</f>
        <v xml:space="preserve"> 3 socializaciones de la metodología de riesgos de corrupción a lideres de proceso, referentes de calidad a nivel regional y centros zonales </v>
      </c>
      <c r="E13" s="141" t="str">
        <f>IF(Comp1!E13="","",Comp1!E13)</f>
        <v>Subdirección de Mejoramiento Organizacional</v>
      </c>
      <c r="F13" s="142">
        <f>IF(Comp1!F13="","",Comp1!F13)</f>
        <v>43464</v>
      </c>
      <c r="G13" s="143"/>
      <c r="H13" s="144" t="str">
        <f>IF(Comp1!H13="","",Comp1!H13)</f>
        <v/>
      </c>
      <c r="I13" s="230" t="s">
        <v>157</v>
      </c>
      <c r="J13" s="146" t="str">
        <f>IF(Comp1!J13="","",Comp1!J13)</f>
        <v/>
      </c>
      <c r="K13" s="257" t="str">
        <f>IF(Comp1!K13="","",Comp1!K13)</f>
        <v>Marcela López</v>
      </c>
      <c r="L13" s="250" t="str">
        <f>IF(Comp1!L13="","",Comp1!L13)</f>
        <v xml:space="preserve">Se realizó en febrero una jornada de sensibilización para los nuevos referentes que ingresaron en el año 2018 sobre la metodología de gestión de riesgos de la entidad y las diferentes fases de esta.
Evidencia: Lista de asistencia de capacitación a referentes y promotores épicos el 22 de febrero de 2018 y presentación en power point de metodología de gestión de riesgos de corrupción y de calidad.  </v>
      </c>
      <c r="M13" s="105" t="str">
        <f>IF(Comp1!M13="","",Comp1!M13)</f>
        <v/>
      </c>
      <c r="N13" s="144" t="str">
        <f>IF(Comp1!N13="","",Comp1!N13)</f>
        <v/>
      </c>
      <c r="O13" s="145" t="str">
        <f>IF(Comp1!O13="","",Comp1!O13)</f>
        <v/>
      </c>
      <c r="P13" s="146" t="str">
        <f>IF(Comp1!P13="","",Comp1!P13)</f>
        <v/>
      </c>
      <c r="Q13" s="147" t="str">
        <f>IF(Comp1!Q13="","",Comp1!Q13)</f>
        <v>Marcela López</v>
      </c>
      <c r="R13" s="250" t="str">
        <f>IF(Comp1!R13="","",Comp1!R13)</f>
        <v/>
      </c>
      <c r="S13" s="149" t="str">
        <f>IF(Comp1!S13="","",Comp1!S13)</f>
        <v/>
      </c>
      <c r="T13" s="144" t="str">
        <f>IF(Comp1!T13="","",Comp1!T13)</f>
        <v/>
      </c>
      <c r="U13" s="145" t="str">
        <f>IF(Comp1!U13="","",Comp1!U13)</f>
        <v/>
      </c>
      <c r="V13" s="146" t="str">
        <f>IF(Comp1!V13="","",Comp1!V13)</f>
        <v/>
      </c>
      <c r="W13" s="147" t="str">
        <f>IF(Comp1!W13="","",Comp1!W13)</f>
        <v/>
      </c>
      <c r="X13" s="148" t="str">
        <f>IF(Comp1!X13="","",Comp1!X13)</f>
        <v/>
      </c>
    </row>
    <row r="14" spans="1:24" s="139" customFormat="1" ht="30" customHeight="1" thickBot="1" x14ac:dyDescent="0.3">
      <c r="A14" s="553" t="s">
        <v>76</v>
      </c>
      <c r="B14" s="129"/>
      <c r="C14" s="130" t="s">
        <v>151</v>
      </c>
      <c r="D14" s="129"/>
      <c r="E14" s="129"/>
      <c r="F14" s="150"/>
      <c r="G14" s="120"/>
      <c r="H14" s="132">
        <f>IF(Comp1!H14="","",Comp1!H14)</f>
        <v>3</v>
      </c>
      <c r="I14" s="232">
        <f>IF(Comp1!I14="","",Comp1!I14)</f>
        <v>3</v>
      </c>
      <c r="J14" s="134">
        <f>IF(Comp1!J14="","",Comp1!J14)</f>
        <v>1</v>
      </c>
      <c r="K14" s="258" t="str">
        <f>IF(Comp1!K14="","",Comp1!K14)</f>
        <v/>
      </c>
      <c r="L14" s="136" t="str">
        <f>IF(Comp1!L14="","",Comp1!L14)</f>
        <v/>
      </c>
      <c r="M14" s="137" t="str">
        <f>IF(Comp1!M14="","",Comp1!M14)</f>
        <v/>
      </c>
      <c r="N14" s="132">
        <f>IF(Comp1!N14="","",Comp1!N14)</f>
        <v>0</v>
      </c>
      <c r="O14" s="133">
        <f>IF(Comp1!O14="","",Comp1!O14)</f>
        <v>0</v>
      </c>
      <c r="P14" s="134" t="str">
        <f>IF(Comp1!P14="","",Comp1!P14)</f>
        <v>No se programaron actividades relacionadas con este objetivo</v>
      </c>
      <c r="Q14" s="135" t="str">
        <f>IF(Comp1!Q14="","",Comp1!Q14)</f>
        <v/>
      </c>
      <c r="R14" s="136" t="str">
        <f>IF(Comp1!R14="","",Comp1!R14)</f>
        <v/>
      </c>
      <c r="S14" s="138" t="str">
        <f>IF(Comp1!S14="","",Comp1!S14)</f>
        <v/>
      </c>
      <c r="T14" s="132">
        <f>IF(Comp1!T14="","",Comp1!T14)</f>
        <v>0</v>
      </c>
      <c r="U14" s="133">
        <f>IF(Comp1!U14="","",Comp1!U14)</f>
        <v>0</v>
      </c>
      <c r="V14" s="134" t="str">
        <f>IF(Comp1!V14="","",Comp1!V14)</f>
        <v>No se programaron actividades relacionadas con este objetivo</v>
      </c>
      <c r="W14" s="135" t="str">
        <f>IF(Comp1!W14="","",Comp1!W14)</f>
        <v/>
      </c>
      <c r="X14" s="136" t="str">
        <f>IF(Comp1!X14="","",Comp1!X14)</f>
        <v/>
      </c>
    </row>
    <row r="15" spans="1:24" ht="208.5" customHeight="1" thickBot="1" x14ac:dyDescent="0.3">
      <c r="A15" s="554"/>
      <c r="B15" s="140" t="str">
        <f>IF(Comp1!B15="","",Comp1!B15)</f>
        <v>2.1</v>
      </c>
      <c r="C15" s="141" t="str">
        <f>IF(Comp1!C15="","",Comp1!C15)</f>
        <v>Consolidar la Matriz de Riesgos de Corrupción para la vigencia 2018</v>
      </c>
      <c r="D15" s="141" t="str">
        <f>IF(Comp1!D15="","",Comp1!D15)</f>
        <v xml:space="preserve">Riesgos de corrupción actualizados </v>
      </c>
      <c r="E15" s="141" t="str">
        <f>IF(Comp1!E15="","",Comp1!E15)</f>
        <v>Subdirección de Mejoramiento Organizacional/Líderes de Procesos</v>
      </c>
      <c r="F15" s="142">
        <f>IF(Comp1!F15="","",Comp1!F15)</f>
        <v>43130</v>
      </c>
      <c r="G15" s="143"/>
      <c r="H15" s="155">
        <f>IF(Comp1!H15="","",Comp1!H15)</f>
        <v>1</v>
      </c>
      <c r="I15" s="230" t="str">
        <f>IF(Comp1!I15="","",Comp1!I15)</f>
        <v>Cumplida (DT)</v>
      </c>
      <c r="J15" s="156" t="str">
        <f>IF(Comp1!J15="","",Comp1!J15)</f>
        <v/>
      </c>
      <c r="K15" s="254" t="str">
        <f>IF(Comp1!K15="","",Comp1!K15)</f>
        <v>Marcela López</v>
      </c>
      <c r="L15" s="158" t="str">
        <f>IF(Comp1!L15="","",Comp1!L15)</f>
        <v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v>
      </c>
      <c r="M15" s="105" t="str">
        <f>IF(Comp1!M15="","",Comp1!M15)</f>
        <v/>
      </c>
      <c r="N15" s="155" t="str">
        <f>IF(Comp1!N15="","",Comp1!N15)</f>
        <v/>
      </c>
      <c r="O15" s="145" t="str">
        <f>IF(Comp1!O15="","",Comp1!O15)</f>
        <v/>
      </c>
      <c r="P15" s="156" t="str">
        <f>IF(Comp1!P15="","",Comp1!P15)</f>
        <v/>
      </c>
      <c r="Q15" s="157" t="str">
        <f>IF(Comp1!Q15="","",Comp1!Q15)</f>
        <v>Marcela López</v>
      </c>
      <c r="R15" s="158" t="str">
        <f>IF(Comp1!R15="","",Comp1!R15)</f>
        <v/>
      </c>
      <c r="S15" s="149" t="str">
        <f>IF(Comp1!S15="","",Comp1!S15)</f>
        <v/>
      </c>
      <c r="T15" s="155" t="str">
        <f>IF(Comp1!T15="","",Comp1!T15)</f>
        <v/>
      </c>
      <c r="U15" s="145" t="str">
        <f>IF(Comp1!U15="","",Comp1!U15)</f>
        <v/>
      </c>
      <c r="V15" s="156" t="str">
        <f>IF(Comp1!V15="","",Comp1!V15)</f>
        <v/>
      </c>
      <c r="W15" s="157" t="str">
        <f>IF(Comp1!W15="","",Comp1!W15)</f>
        <v/>
      </c>
      <c r="X15" s="158" t="str">
        <f>IF(Comp1!X15="","",Comp1!X15)</f>
        <v/>
      </c>
    </row>
    <row r="16" spans="1:24" ht="129.75" customHeight="1" thickBot="1" x14ac:dyDescent="0.3">
      <c r="A16" s="554"/>
      <c r="B16" s="140" t="str">
        <f>IF(Comp1!B16="","",Comp1!B16)</f>
        <v>2.2</v>
      </c>
      <c r="C16" s="141" t="str">
        <f>IF(Comp1!C16="","",Comp1!C16)</f>
        <v>Revisar y validar la Matriz de Riesgos de Corrupción consolidada</v>
      </c>
      <c r="D16" s="141" t="str">
        <f>IF(Comp1!D16="","",Comp1!D16)</f>
        <v>Matriz de Riesgos de Corrupción consolidada</v>
      </c>
      <c r="E16" s="141" t="str">
        <f>IF(Comp1!E16="","",Comp1!E16)</f>
        <v>Dirección  de Planeación y Control de Gestión</v>
      </c>
      <c r="F16" s="142">
        <f>IF(Comp1!F16="","",Comp1!F16)</f>
        <v>43120</v>
      </c>
      <c r="G16" s="143"/>
      <c r="H16" s="155">
        <f>IF(Comp1!H16="","",Comp1!H16)</f>
        <v>1</v>
      </c>
      <c r="I16" s="230" t="str">
        <f>IF(Comp1!I16="","",Comp1!I16)</f>
        <v>Cumplida (DT)</v>
      </c>
      <c r="J16" s="156" t="str">
        <f>IF(Comp1!J16="","",Comp1!J16)</f>
        <v/>
      </c>
      <c r="K16" s="254" t="str">
        <f>IF(Comp1!K16="","",Comp1!K16)</f>
        <v>Marcela López</v>
      </c>
      <c r="L16" s="158" t="str">
        <f>IF(Comp1!L16="","",Comp1!L16)</f>
        <v xml:space="preserve">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v>
      </c>
      <c r="M16" s="105" t="str">
        <f>IF(Comp1!M16="","",Comp1!M16)</f>
        <v/>
      </c>
      <c r="N16" s="155" t="str">
        <f>IF(Comp1!N16="","",Comp1!N16)</f>
        <v/>
      </c>
      <c r="O16" s="145" t="str">
        <f>IF(Comp1!O16="","",Comp1!O16)</f>
        <v/>
      </c>
      <c r="P16" s="156" t="str">
        <f>IF(Comp1!P16="","",Comp1!P16)</f>
        <v/>
      </c>
      <c r="Q16" s="157" t="str">
        <f>IF(Comp1!Q16="","",Comp1!Q16)</f>
        <v>Marcela López</v>
      </c>
      <c r="R16" s="158" t="str">
        <f>IF(Comp1!R16="","",Comp1!R16)</f>
        <v/>
      </c>
      <c r="S16" s="149" t="str">
        <f>IF(Comp1!S16="","",Comp1!S16)</f>
        <v/>
      </c>
      <c r="T16" s="155" t="str">
        <f>IF(Comp1!T16="","",Comp1!T16)</f>
        <v/>
      </c>
      <c r="U16" s="145" t="str">
        <f>IF(Comp1!U16="","",Comp1!U16)</f>
        <v/>
      </c>
      <c r="V16" s="156" t="str">
        <f>IF(Comp1!V16="","",Comp1!V16)</f>
        <v/>
      </c>
      <c r="W16" s="157" t="str">
        <f>IF(Comp1!W16="","",Comp1!W16)</f>
        <v/>
      </c>
      <c r="X16" s="158" t="str">
        <f>IF(Comp1!X16="","",Comp1!X16)</f>
        <v/>
      </c>
    </row>
    <row r="17" spans="1:24" ht="166.5" thickBot="1" x14ac:dyDescent="0.3">
      <c r="A17" s="554"/>
      <c r="B17" s="140" t="str">
        <f>IF(Comp1!B17="","",Comp1!B17)</f>
        <v>2.3</v>
      </c>
      <c r="C17" s="141" t="str">
        <f>IF(Comp1!C17="","",Comp1!C17)</f>
        <v>Aprobar la Matriz de Riesgos de Corrupción para la vigencia 2018</v>
      </c>
      <c r="D17" s="141" t="str">
        <f>IF(Comp1!D17="","",Comp1!D17)</f>
        <v>Riesgos de corrupción aprobados</v>
      </c>
      <c r="E17" s="141" t="str">
        <f>IF(Comp1!E17="","",Comp1!E17)</f>
        <v>Comité Desarrollo Administrativo</v>
      </c>
      <c r="F17" s="142">
        <f>IF(Comp1!F17="","",Comp1!F17)</f>
        <v>43126</v>
      </c>
      <c r="G17" s="143"/>
      <c r="H17" s="155">
        <f>IF(Comp1!H17="","",Comp1!H17)</f>
        <v>1</v>
      </c>
      <c r="I17" s="230" t="str">
        <f>IF(Comp1!I17="","",Comp1!I17)</f>
        <v>Cumplida (DT)</v>
      </c>
      <c r="J17" s="156" t="str">
        <f>IF(Comp1!J17="","",Comp1!J17)</f>
        <v/>
      </c>
      <c r="K17" s="254" t="str">
        <f>IF(Comp1!K17="","",Comp1!K17)</f>
        <v>Marcela López</v>
      </c>
      <c r="L17" s="160" t="str">
        <f>IF(Comp1!L17="","",Comp1!L17)</f>
        <v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v>
      </c>
      <c r="M17" s="105" t="str">
        <f>IF(Comp1!M17="","",Comp1!M17)</f>
        <v/>
      </c>
      <c r="N17" s="155" t="str">
        <f>IF(Comp1!N17="","",Comp1!N17)</f>
        <v/>
      </c>
      <c r="O17" s="145" t="str">
        <f>IF(Comp1!O17="","",Comp1!O17)</f>
        <v/>
      </c>
      <c r="P17" s="156" t="str">
        <f>IF(Comp1!P17="","",Comp1!P17)</f>
        <v/>
      </c>
      <c r="Q17" s="157" t="str">
        <f>IF(Comp1!Q17="","",Comp1!Q17)</f>
        <v>Marcela López</v>
      </c>
      <c r="R17" s="160" t="str">
        <f>IF(Comp1!R17="","",Comp1!R17)</f>
        <v/>
      </c>
      <c r="S17" s="161" t="str">
        <f>IF(Comp1!S17="","",Comp1!S17)</f>
        <v/>
      </c>
      <c r="T17" s="155" t="str">
        <f>IF(Comp1!T17="","",Comp1!T17)</f>
        <v/>
      </c>
      <c r="U17" s="145" t="str">
        <f>IF(Comp1!U17="","",Comp1!U17)</f>
        <v/>
      </c>
      <c r="V17" s="156" t="str">
        <f>IF(Comp1!V17="","",Comp1!V17)</f>
        <v/>
      </c>
      <c r="W17" s="157" t="str">
        <f>IF(Comp1!W17="","",Comp1!W17)</f>
        <v/>
      </c>
      <c r="X17" s="160" t="str">
        <f>IF(Comp1!X17="","",Comp1!X17)</f>
        <v/>
      </c>
    </row>
    <row r="18" spans="1:24" ht="60.75" thickBot="1" x14ac:dyDescent="0.3">
      <c r="A18" s="554"/>
      <c r="B18" s="140" t="str">
        <f>IF(Comp1!B18="","",Comp1!B18)</f>
        <v>2.4</v>
      </c>
      <c r="C18" s="141" t="str">
        <f>IF(Comp1!C18="","",Comp1!C18)</f>
        <v>Validar el mapa de riesgos de corrupción</v>
      </c>
      <c r="D18" s="141" t="str">
        <f>IF(Comp1!D18="","",Comp1!D18)</f>
        <v>Riesgos de corrupción validados</v>
      </c>
      <c r="E18" s="141" t="str">
        <f>IF(Comp1!E18="","",Comp1!E18)</f>
        <v>Subdirección de Mejoramiento Organizacional/Líderes de Procesos</v>
      </c>
      <c r="F18" s="142">
        <f>IF(Comp1!F18="","",Comp1!F18)</f>
        <v>43464</v>
      </c>
      <c r="G18" s="143"/>
      <c r="H18" s="155" t="str">
        <f>IF(Comp1!H18="","",Comp1!H18)</f>
        <v/>
      </c>
      <c r="I18" s="230" t="str">
        <f>IF(Comp1!I18="","",Comp1!I18)</f>
        <v>N/A</v>
      </c>
      <c r="J18" s="156" t="str">
        <f>IF(Comp1!J18="","",Comp1!J18)</f>
        <v/>
      </c>
      <c r="K18" s="254" t="str">
        <f>IF(Comp1!K18="","",Comp1!K18)</f>
        <v>Marcela López</v>
      </c>
      <c r="L18" s="160" t="str">
        <f>IF(Comp1!L18="","",Comp1!L18)</f>
        <v xml:space="preserve">La periodicidad del reporte de esta actividad es semestral por lo tanto aún no inicia. </v>
      </c>
      <c r="M18" s="105" t="str">
        <f>IF(Comp1!M18="","",Comp1!M18)</f>
        <v/>
      </c>
      <c r="N18" s="155" t="str">
        <f>IF(Comp1!N18="","",Comp1!N18)</f>
        <v/>
      </c>
      <c r="O18" s="145" t="str">
        <f>IF(Comp1!O18="","",Comp1!O18)</f>
        <v/>
      </c>
      <c r="P18" s="156" t="str">
        <f>IF(Comp1!P18="","",Comp1!P18)</f>
        <v/>
      </c>
      <c r="Q18" s="157" t="str">
        <f>IF(Comp1!Q18="","",Comp1!Q18)</f>
        <v>Marcela López</v>
      </c>
      <c r="R18" s="250" t="str">
        <f>IF(Comp1!R18="","",Comp1!R18)</f>
        <v/>
      </c>
      <c r="S18" s="161" t="str">
        <f>IF(Comp1!S18="","",Comp1!S18)</f>
        <v/>
      </c>
      <c r="T18" s="155" t="str">
        <f>IF(Comp1!T18="","",Comp1!T18)</f>
        <v/>
      </c>
      <c r="U18" s="145" t="str">
        <f>IF(Comp1!U18="","",Comp1!U18)</f>
        <v/>
      </c>
      <c r="V18" s="156" t="str">
        <f>IF(Comp1!V18="","",Comp1!V18)</f>
        <v/>
      </c>
      <c r="W18" s="157" t="str">
        <f>IF(Comp1!W18="","",Comp1!W18)</f>
        <v/>
      </c>
      <c r="X18" s="160" t="str">
        <f>IF(Comp1!X18="","",Comp1!X18)</f>
        <v/>
      </c>
    </row>
    <row r="19" spans="1:24" ht="117.75" customHeight="1" thickBot="1" x14ac:dyDescent="0.3">
      <c r="A19" s="559"/>
      <c r="B19" s="140" t="str">
        <f>IF(Comp1!B19="","",Comp1!B19)</f>
        <v>2.5</v>
      </c>
      <c r="C19" s="141" t="str">
        <f>IF(Comp1!C19="","",Comp1!C19)</f>
        <v>Implementación de la herramienta tecnológica para la gestión de riesgos</v>
      </c>
      <c r="D19" s="141" t="str">
        <f>IF(Comp1!D19="","",Comp1!D19)</f>
        <v xml:space="preserve">informe de plan de tratamiento de la gestión de riesgo </v>
      </c>
      <c r="E19" s="141" t="str">
        <f>IF(Comp1!E19="","",Comp1!E19)</f>
        <v>Subdirección de Mejoramiento Organizacional</v>
      </c>
      <c r="F19" s="142">
        <f>IF(Comp1!F19="","",Comp1!F19)</f>
        <v>43434</v>
      </c>
      <c r="G19" s="143"/>
      <c r="H19" s="155" t="str">
        <f>IF(Comp1!H19="","",Comp1!H19)</f>
        <v/>
      </c>
      <c r="I19" s="230" t="str">
        <f>IF(Comp1!I19="","",Comp1!I19)</f>
        <v>N/A</v>
      </c>
      <c r="J19" s="157" t="str">
        <f>IF(Comp1!J19="","",Comp1!J19)</f>
        <v/>
      </c>
      <c r="K19" s="257" t="str">
        <f>IF(Comp1!K19="","",Comp1!K19)</f>
        <v>Marcela López</v>
      </c>
      <c r="L19" s="148" t="str">
        <f>IF(Comp1!L19="","",Comp1!L19)</f>
        <v xml:space="preserve">La periodicidad del reporte de esta actividad es semestral por lo tanto aún no inicia. </v>
      </c>
      <c r="M19" s="105" t="str">
        <f>IF(Comp1!M19="","",Comp1!M19)</f>
        <v/>
      </c>
      <c r="N19" s="155" t="str">
        <f>IF(Comp1!N19="","",Comp1!N19)</f>
        <v/>
      </c>
      <c r="O19" s="145" t="str">
        <f>IF(Comp1!O19="","",Comp1!O19)</f>
        <v/>
      </c>
      <c r="P19" s="157" t="str">
        <f>IF(Comp1!P19="","",Comp1!P19)</f>
        <v/>
      </c>
      <c r="Q19" s="147" t="str">
        <f>IF(Comp1!Q19="","",Comp1!Q19)</f>
        <v>Marcela López</v>
      </c>
      <c r="R19" s="250" t="str">
        <f>IF(Comp1!R19="","",Comp1!R19)</f>
        <v/>
      </c>
      <c r="S19" s="149" t="str">
        <f>IF(Comp1!S19="","",Comp1!S19)</f>
        <v/>
      </c>
      <c r="T19" s="155" t="str">
        <f>IF(Comp1!T19="","",Comp1!T19)</f>
        <v/>
      </c>
      <c r="U19" s="145" t="str">
        <f>IF(Comp1!U19="","",Comp1!U19)</f>
        <v/>
      </c>
      <c r="V19" s="157" t="str">
        <f>IF(Comp1!V19="","",Comp1!V19)</f>
        <v/>
      </c>
      <c r="W19" s="147" t="str">
        <f>IF(Comp1!W19="","",Comp1!W19)</f>
        <v/>
      </c>
      <c r="X19" s="148" t="str">
        <f>IF(Comp1!X19="","",Comp1!X19)</f>
        <v/>
      </c>
    </row>
    <row r="20" spans="1:24" s="139" customFormat="1" ht="30" customHeight="1" thickBot="1" x14ac:dyDescent="0.3">
      <c r="A20" s="554" t="s">
        <v>77</v>
      </c>
      <c r="B20" s="129"/>
      <c r="C20" s="130" t="s">
        <v>152</v>
      </c>
      <c r="D20" s="129"/>
      <c r="E20" s="129"/>
      <c r="F20" s="150"/>
      <c r="G20" s="120"/>
      <c r="H20" s="132">
        <f>IF(Comp1!H20="","",Comp1!H20)</f>
        <v>2</v>
      </c>
      <c r="I20" s="232">
        <f>IF(Comp1!I20="","",Comp1!I20)</f>
        <v>2</v>
      </c>
      <c r="J20" s="134">
        <f>IF(Comp1!J20="","",Comp1!J20)</f>
        <v>1</v>
      </c>
      <c r="K20" s="258" t="str">
        <f>IF(Comp1!K20="","",Comp1!K20)</f>
        <v/>
      </c>
      <c r="L20" s="136" t="str">
        <f>IF(Comp1!L20="","",Comp1!L20)</f>
        <v/>
      </c>
      <c r="M20" s="137" t="str">
        <f>IF(Comp1!M20="","",Comp1!M20)</f>
        <v/>
      </c>
      <c r="N20" s="132">
        <f>IF(Comp1!N20="","",Comp1!N20)</f>
        <v>0</v>
      </c>
      <c r="O20" s="133">
        <f>IF(Comp1!O20="","",Comp1!O20)</f>
        <v>0</v>
      </c>
      <c r="P20" s="134" t="str">
        <f>IF(Comp1!P20="","",Comp1!P20)</f>
        <v>No se programaron actividades relacionadas con este objetivo</v>
      </c>
      <c r="Q20" s="135" t="str">
        <f>IF(Comp1!Q20="","",Comp1!Q20)</f>
        <v/>
      </c>
      <c r="R20" s="136" t="str">
        <f>IF(Comp1!R20="","",Comp1!R20)</f>
        <v/>
      </c>
      <c r="S20" s="138" t="str">
        <f>IF(Comp1!S20="","",Comp1!S20)</f>
        <v/>
      </c>
      <c r="T20" s="132">
        <f>IF(Comp1!T20="","",Comp1!T20)</f>
        <v>0</v>
      </c>
      <c r="U20" s="133">
        <f>IF(Comp1!U20="","",Comp1!U20)</f>
        <v>0</v>
      </c>
      <c r="V20" s="134" t="str">
        <f>IF(Comp1!V20="","",Comp1!V20)</f>
        <v>No se programaron actividades relacionadas con este objetivo</v>
      </c>
      <c r="W20" s="135" t="str">
        <f>IF(Comp1!W20="","",Comp1!W20)</f>
        <v/>
      </c>
      <c r="X20" s="136" t="str">
        <f>IF(Comp1!X20="","",Comp1!X20)</f>
        <v/>
      </c>
    </row>
    <row r="21" spans="1:24" ht="162.75" customHeight="1" thickBot="1" x14ac:dyDescent="0.3">
      <c r="A21" s="554"/>
      <c r="B21" s="140" t="str">
        <f>IF(Comp1!B21="","",Comp1!B21)</f>
        <v>3.1</v>
      </c>
      <c r="C21" s="141" t="str">
        <f>IF(Comp1!C21="","",Comp1!C21)</f>
        <v>Publicar la Matriz de Riesgos de Corrupción vigencia 2018</v>
      </c>
      <c r="D21" s="141" t="str">
        <f>IF(Comp1!D21="","",Comp1!D21)</f>
        <v>Política de gestión de riesgo publicada</v>
      </c>
      <c r="E21" s="141" t="str">
        <f>IF(Comp1!E21="","",Comp1!E21)</f>
        <v>Dirección de Planeación y Control de Gestión</v>
      </c>
      <c r="F21" s="142">
        <f>IF(Comp1!F21="","",Comp1!F21)</f>
        <v>43131</v>
      </c>
      <c r="G21" s="143"/>
      <c r="H21" s="155">
        <f>IF(Comp1!H21="","",Comp1!H21)</f>
        <v>1</v>
      </c>
      <c r="I21" s="230" t="str">
        <f>IF(Comp1!I21="","",Comp1!I21)</f>
        <v>Cumplida (DT)</v>
      </c>
      <c r="J21" s="157" t="str">
        <f>IF(Comp1!J21="","",Comp1!J21)</f>
        <v/>
      </c>
      <c r="K21" s="214" t="str">
        <f>IF(Comp1!K21="","",Comp1!K21)</f>
        <v>Marcela López</v>
      </c>
      <c r="L21" s="158" t="str">
        <f>IF(Comp1!L21="","",Comp1!L21)</f>
        <v xml:space="preserve">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v>
      </c>
      <c r="M21" s="105" t="str">
        <f>IF(Comp1!M21="","",Comp1!M21)</f>
        <v/>
      </c>
      <c r="N21" s="155" t="str">
        <f>IF(Comp1!N21="","",Comp1!N21)</f>
        <v/>
      </c>
      <c r="O21" s="145" t="str">
        <f>IF(Comp1!O21="","",Comp1!O21)</f>
        <v/>
      </c>
      <c r="P21" s="157" t="str">
        <f>IF(Comp1!P21="","",Comp1!P21)</f>
        <v/>
      </c>
      <c r="Q21" s="156" t="str">
        <f>IF(Comp1!Q21="","",Comp1!Q21)</f>
        <v>Marcela López</v>
      </c>
      <c r="R21" s="158" t="str">
        <f>IF(Comp1!R21="","",Comp1!R21)</f>
        <v/>
      </c>
      <c r="S21" s="149" t="str">
        <f>IF(Comp1!S21="","",Comp1!S21)</f>
        <v/>
      </c>
      <c r="T21" s="155" t="str">
        <f>IF(Comp1!T21="","",Comp1!T21)</f>
        <v/>
      </c>
      <c r="U21" s="145" t="str">
        <f>IF(Comp1!U21="","",Comp1!U21)</f>
        <v/>
      </c>
      <c r="V21" s="157" t="str">
        <f>IF(Comp1!V21="","",Comp1!V21)</f>
        <v/>
      </c>
      <c r="W21" s="156" t="str">
        <f>IF(Comp1!W21="","",Comp1!W21)</f>
        <v/>
      </c>
      <c r="X21" s="158" t="str">
        <f>IF(Comp1!X21="","",Comp1!X21)</f>
        <v/>
      </c>
    </row>
    <row r="22" spans="1:24" ht="150.75" customHeight="1" thickBot="1" x14ac:dyDescent="0.3">
      <c r="A22" s="554"/>
      <c r="B22" s="140" t="str">
        <f>IF(Comp1!B22="","",Comp1!B22)</f>
        <v>3.2</v>
      </c>
      <c r="C22" s="141" t="str">
        <f>IF(Comp1!C22="","",Comp1!C22)</f>
        <v>Publicar y divulgar la Guía de Riesgos actualizada.</v>
      </c>
      <c r="D22" s="141" t="str">
        <f>IF(Comp1!D22="","",Comp1!D22)</f>
        <v xml:space="preserve">Guía de Riesgos publicada y divulgada.
</v>
      </c>
      <c r="E22" s="141" t="str">
        <f>IF(Comp1!E22="","",Comp1!E22)</f>
        <v xml:space="preserve">Subdirección de Mejoramiento Organizacional/Oficina Asesora de Comunicaciones </v>
      </c>
      <c r="F22" s="142">
        <f>IF(Comp1!F22="","",Comp1!F22)</f>
        <v>43434</v>
      </c>
      <c r="G22" s="143"/>
      <c r="H22" s="155">
        <f>IF(Comp1!H22="","",Comp1!H22)</f>
        <v>1</v>
      </c>
      <c r="I22" s="230" t="str">
        <f>IF(Comp1!I22="","",Comp1!I22)</f>
        <v>Cumplida (DT)</v>
      </c>
      <c r="J22" s="157" t="str">
        <f>IF(Comp1!J22="","",Comp1!J22)</f>
        <v/>
      </c>
      <c r="K22" s="214" t="str">
        <f>IF(Comp1!K22="","",Comp1!K22)</f>
        <v>Marcela López</v>
      </c>
      <c r="L22" s="158" t="str">
        <f>IF(Comp1!L22="","",Comp1!L22)</f>
        <v xml:space="preserve">Se publicó la G3.MI Guía gestión de riesgos y peligros en versión 5 el 14/03/2018
Evidencia:  https://www.icbf.gov.co/sites/default/files/procesos/g3.mi_guia_de_gestion_de_riesgos_y_peligros_v5.pdf
</v>
      </c>
      <c r="M22" s="105" t="str">
        <f>IF(Comp1!M22="","",Comp1!M22)</f>
        <v/>
      </c>
      <c r="N22" s="155" t="str">
        <f>IF(Comp1!N22="","",Comp1!N22)</f>
        <v/>
      </c>
      <c r="O22" s="145" t="str">
        <f>IF(Comp1!O22="","",Comp1!O22)</f>
        <v/>
      </c>
      <c r="P22" s="157" t="str">
        <f>IF(Comp1!P22="","",Comp1!P22)</f>
        <v/>
      </c>
      <c r="Q22" s="156" t="str">
        <f>IF(Comp1!Q22="","",Comp1!Q22)</f>
        <v>Marcela López</v>
      </c>
      <c r="R22" s="158" t="str">
        <f>IF(Comp1!R22="","",Comp1!R22)</f>
        <v/>
      </c>
      <c r="S22" s="149" t="str">
        <f>IF(Comp1!S22="","",Comp1!S22)</f>
        <v/>
      </c>
      <c r="T22" s="155" t="str">
        <f>IF(Comp1!T22="","",Comp1!T22)</f>
        <v/>
      </c>
      <c r="U22" s="145" t="str">
        <f>IF(Comp1!U22="","",Comp1!U22)</f>
        <v/>
      </c>
      <c r="V22" s="157" t="str">
        <f>IF(Comp1!V22="","",Comp1!V22)</f>
        <v/>
      </c>
      <c r="W22" s="156" t="str">
        <f>IF(Comp1!W22="","",Comp1!W22)</f>
        <v/>
      </c>
      <c r="X22" s="158" t="str">
        <f>IF(Comp1!X22="","",Comp1!X22)</f>
        <v/>
      </c>
    </row>
    <row r="23" spans="1:24" ht="90.75" thickBot="1" x14ac:dyDescent="0.3">
      <c r="A23" s="554"/>
      <c r="B23" s="140" t="str">
        <f>IF(Comp1!B23="","",Comp1!B23)</f>
        <v>3.3</v>
      </c>
      <c r="C23" s="141" t="str">
        <f>IF(Comp1!C23="","",Comp1!C23)</f>
        <v>Sensibilizar a los colaboradores en riesgos de corrupción.</v>
      </c>
      <c r="D23" s="141" t="str">
        <f>IF(Comp1!D23="","",Comp1!D23)</f>
        <v>Sensibilizar a los colaboradores en riesgos de corrupción .</v>
      </c>
      <c r="E23" s="141" t="str">
        <f>IF(Comp1!E23="","",Comp1!E23)</f>
        <v xml:space="preserve">Dirección de Planeación y Control de Gestión/Oficina Asesora de Comunicaciones - Dirección de Información y Tecnología </v>
      </c>
      <c r="F23" s="142">
        <f>IF(Comp1!F23="","",Comp1!F23)</f>
        <v>43464</v>
      </c>
      <c r="G23" s="143"/>
      <c r="H23" s="155" t="str">
        <f>IF(Comp1!H23="","",Comp1!H23)</f>
        <v/>
      </c>
      <c r="I23" s="230" t="str">
        <f>IF(Comp1!I23="","",Comp1!I23)</f>
        <v>En Avance</v>
      </c>
      <c r="J23" s="157" t="str">
        <f>IF(Comp1!J23="","",Comp1!J23)</f>
        <v/>
      </c>
      <c r="K23" s="214" t="str">
        <f>IF(Comp1!K23="","",Comp1!K23)</f>
        <v>Marcela López</v>
      </c>
      <c r="L23" s="158" t="str">
        <f>IF(Comp1!L23="","",Comp1!L23)</f>
        <v xml:space="preserve">Se realizó una jornada de tiempo de planear y la publicación de los Boletines VIVE ICBF. 
Evidencia: Realización de una jornada de tiempo de planear el 28 de febrero y publicación de boletines VIVE ICBF No 3 del 12/02/18, No 4 del 19/02/18, No 8 del 20/03/18, No 11 del 10/04/18. </v>
      </c>
      <c r="M23" s="105" t="str">
        <f>IF(Comp1!M23="","",Comp1!M23)</f>
        <v/>
      </c>
      <c r="N23" s="155" t="str">
        <f>IF(Comp1!N23="","",Comp1!N23)</f>
        <v/>
      </c>
      <c r="O23" s="145" t="str">
        <f>IF(Comp1!O23="","",Comp1!O23)</f>
        <v/>
      </c>
      <c r="P23" s="157" t="str">
        <f>IF(Comp1!P23="","",Comp1!P23)</f>
        <v/>
      </c>
      <c r="Q23" s="156" t="str">
        <f>IF(Comp1!Q23="","",Comp1!Q23)</f>
        <v>Marcela López</v>
      </c>
      <c r="R23" s="250" t="str">
        <f>IF(Comp1!R23="","",Comp1!R23)</f>
        <v/>
      </c>
      <c r="S23" s="149" t="str">
        <f>IF(Comp1!S23="","",Comp1!S23)</f>
        <v/>
      </c>
      <c r="T23" s="155" t="str">
        <f>IF(Comp1!T23="","",Comp1!T23)</f>
        <v/>
      </c>
      <c r="U23" s="145" t="str">
        <f>IF(Comp1!U23="","",Comp1!U23)</f>
        <v/>
      </c>
      <c r="V23" s="157" t="str">
        <f>IF(Comp1!V23="","",Comp1!V23)</f>
        <v/>
      </c>
      <c r="W23" s="156" t="str">
        <f>IF(Comp1!W23="","",Comp1!W23)</f>
        <v/>
      </c>
      <c r="X23" s="158" t="str">
        <f>IF(Comp1!X23="","",Comp1!X23)</f>
        <v/>
      </c>
    </row>
    <row r="24" spans="1:24" ht="15.75" hidden="1" thickBot="1" x14ac:dyDescent="0.3">
      <c r="A24" s="559"/>
      <c r="B24" s="140" t="str">
        <f>IF(Comp1!B24="","",Comp1!B24)</f>
        <v/>
      </c>
      <c r="C24" s="141" t="str">
        <f>IF(Comp1!C24="","",Comp1!C24)</f>
        <v/>
      </c>
      <c r="D24" s="141" t="str">
        <f>IF(Comp1!D24="","",Comp1!D24)</f>
        <v/>
      </c>
      <c r="E24" s="141" t="str">
        <f>IF(Comp1!E24="","",Comp1!E24)</f>
        <v/>
      </c>
      <c r="F24" s="142" t="str">
        <f>IF(Comp1!F24="","",Comp1!F24)</f>
        <v/>
      </c>
      <c r="G24" s="143"/>
      <c r="H24" s="155" t="str">
        <f>IF(Comp1!H24="","",Comp1!H24)</f>
        <v/>
      </c>
      <c r="I24" s="230" t="str">
        <f>IF(Comp1!I24="","",Comp1!I24)</f>
        <v/>
      </c>
      <c r="J24" s="157" t="str">
        <f>IF(Comp1!J24="","",Comp1!J24)</f>
        <v/>
      </c>
      <c r="K24" s="214" t="str">
        <f>IF(Comp1!K24="","",Comp1!K24)</f>
        <v/>
      </c>
      <c r="L24" s="158" t="str">
        <f>IF(Comp1!L24="","",Comp1!L24)</f>
        <v/>
      </c>
      <c r="M24" s="105" t="str">
        <f>IF(Comp1!M24="","",Comp1!M24)</f>
        <v/>
      </c>
      <c r="N24" s="155" t="str">
        <f>IF(Comp1!N24="","",Comp1!N24)</f>
        <v/>
      </c>
      <c r="O24" s="145" t="str">
        <f>IF(Comp1!O24="","",Comp1!O24)</f>
        <v/>
      </c>
      <c r="P24" s="157" t="str">
        <f>IF(Comp1!P24="","",Comp1!P24)</f>
        <v/>
      </c>
      <c r="Q24" s="156" t="str">
        <f>IF(Comp1!Q24="","",Comp1!Q24)</f>
        <v/>
      </c>
      <c r="R24" s="250" t="str">
        <f>IF(Comp1!R24="","",Comp1!R24)</f>
        <v/>
      </c>
      <c r="S24" s="149" t="str">
        <f>IF(Comp1!S24="","",Comp1!S24)</f>
        <v/>
      </c>
      <c r="T24" s="155" t="str">
        <f>IF(Comp1!T24="","",Comp1!T24)</f>
        <v/>
      </c>
      <c r="U24" s="145" t="str">
        <f>IF(Comp1!U24="","",Comp1!U24)</f>
        <v/>
      </c>
      <c r="V24" s="157" t="str">
        <f>IF(Comp1!V24="","",Comp1!V24)</f>
        <v/>
      </c>
      <c r="W24" s="156" t="str">
        <f>IF(Comp1!W24="","",Comp1!W24)</f>
        <v/>
      </c>
      <c r="X24" s="158" t="str">
        <f>IF(Comp1!X24="","",Comp1!X24)</f>
        <v/>
      </c>
    </row>
    <row r="25" spans="1:24" s="139" customFormat="1" ht="30" customHeight="1" thickBot="1" x14ac:dyDescent="0.3">
      <c r="A25" s="553" t="s">
        <v>78</v>
      </c>
      <c r="B25" s="129"/>
      <c r="C25" s="130" t="s">
        <v>153</v>
      </c>
      <c r="D25" s="129"/>
      <c r="E25" s="129"/>
      <c r="F25" s="150"/>
      <c r="G25" s="120"/>
      <c r="H25" s="132">
        <f>IF(Comp1!H25="","",Comp1!H25)</f>
        <v>4</v>
      </c>
      <c r="I25" s="232">
        <f>IF(Comp1!I25="","",Comp1!I25)</f>
        <v>0</v>
      </c>
      <c r="J25" s="134">
        <f>IF(Comp1!J25="","",Comp1!J25)</f>
        <v>0</v>
      </c>
      <c r="K25" s="258" t="str">
        <f>IF(Comp1!K25="","",Comp1!K25)</f>
        <v/>
      </c>
      <c r="L25" s="136" t="str">
        <f>IF(Comp1!L25="","",Comp1!L25)</f>
        <v/>
      </c>
      <c r="M25" s="137" t="str">
        <f>IF(Comp1!M25="","",Comp1!M25)</f>
        <v/>
      </c>
      <c r="N25" s="132">
        <f>IF(Comp1!N25="","",Comp1!N25)</f>
        <v>0</v>
      </c>
      <c r="O25" s="133">
        <f>IF(Comp1!O25="","",Comp1!O25)</f>
        <v>0</v>
      </c>
      <c r="P25" s="134" t="str">
        <f>IF(Comp1!P25="","",Comp1!P25)</f>
        <v>No se programaron actividades relacionadas con este objetivo</v>
      </c>
      <c r="Q25" s="135" t="str">
        <f>IF(Comp1!Q25="","",Comp1!Q25)</f>
        <v/>
      </c>
      <c r="R25" s="136" t="str">
        <f>IF(Comp1!R25="","",Comp1!R25)</f>
        <v/>
      </c>
      <c r="S25" s="138" t="str">
        <f>IF(Comp1!S25="","",Comp1!S25)</f>
        <v/>
      </c>
      <c r="T25" s="132">
        <f>IF(Comp1!T25="","",Comp1!T25)</f>
        <v>0</v>
      </c>
      <c r="U25" s="133">
        <f>IF(Comp1!U25="","",Comp1!U25)</f>
        <v>0</v>
      </c>
      <c r="V25" s="134" t="str">
        <f>IF(Comp1!V25="","",Comp1!V25)</f>
        <v>No se programaron actividades relacionadas con este objetivo</v>
      </c>
      <c r="W25" s="135" t="str">
        <f>IF(Comp1!W25="","",Comp1!W25)</f>
        <v/>
      </c>
      <c r="X25" s="136" t="str">
        <f>IF(Comp1!X25="","",Comp1!X25)</f>
        <v/>
      </c>
    </row>
    <row r="26" spans="1:24" ht="128.25" thickBot="1" x14ac:dyDescent="0.3">
      <c r="A26" s="554"/>
      <c r="B26" s="140" t="str">
        <f>IF(Comp1!B26="","",Comp1!B26)</f>
        <v>4.1</v>
      </c>
      <c r="C26" s="141" t="str">
        <f>IF(Comp1!C26="","",Comp1!C26)</f>
        <v>Realizar revisión y monitoreo a la gestión de riesgos de corrupción</v>
      </c>
      <c r="D26" s="141" t="str">
        <f>IF(Comp1!D26="","",Comp1!D26)</f>
        <v>Reporte del seguimiento realizado</v>
      </c>
      <c r="E26" s="141" t="str">
        <f>IF(Comp1!E26="","",Comp1!E26)</f>
        <v>Lideres de Proceso
Subdirección de Mejoramiento Organizacional</v>
      </c>
      <c r="F26" s="142">
        <f>IF(Comp1!F26="","",Comp1!F26)</f>
        <v>43464</v>
      </c>
      <c r="G26" s="143"/>
      <c r="H26" s="155">
        <f>IF(Comp1!H26="","",Comp1!H26)</f>
        <v>1</v>
      </c>
      <c r="I26" s="230" t="str">
        <f>IF(Comp1!I26="","",Comp1!I26)</f>
        <v>En Avance</v>
      </c>
      <c r="J26" s="157" t="str">
        <f>IF(Comp1!J26="","",Comp1!J26)</f>
        <v/>
      </c>
      <c r="K26" s="214" t="str">
        <f>IF(Comp1!K26="","",Comp1!K26)</f>
        <v>Marcela López</v>
      </c>
      <c r="L26" s="158" t="str">
        <f>IF(Comp1!L26="","",Comp1!L26)</f>
        <v xml:space="preserve">Se realizo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28 de febrero, 02 de abril y 30 de abril de 2018. 
Matriz de seguimiento al diligenciamiento de la información de riesgos de corrupción. </v>
      </c>
      <c r="M26" s="105" t="str">
        <f>IF(Comp1!M26="","",Comp1!M26)</f>
        <v/>
      </c>
      <c r="N26" s="155" t="str">
        <f>IF(Comp1!N26="","",Comp1!N26)</f>
        <v/>
      </c>
      <c r="O26" s="145" t="str">
        <f>IF(Comp1!O26="","",Comp1!O26)</f>
        <v/>
      </c>
      <c r="P26" s="157" t="str">
        <f>IF(Comp1!P26="","",Comp1!P26)</f>
        <v/>
      </c>
      <c r="Q26" s="156" t="str">
        <f>IF(Comp1!Q26="","",Comp1!Q26)</f>
        <v>Marcela López</v>
      </c>
      <c r="R26" s="250" t="str">
        <f>IF(Comp1!R26="","",Comp1!R26)</f>
        <v/>
      </c>
      <c r="S26" s="149" t="str">
        <f>IF(Comp1!S26="","",Comp1!S26)</f>
        <v/>
      </c>
      <c r="T26" s="155" t="str">
        <f>IF(Comp1!T26="","",Comp1!T26)</f>
        <v/>
      </c>
      <c r="U26" s="145" t="str">
        <f>IF(Comp1!U26="","",Comp1!U26)</f>
        <v/>
      </c>
      <c r="V26" s="157" t="str">
        <f>IF(Comp1!V26="","",Comp1!V26)</f>
        <v/>
      </c>
      <c r="W26" s="156" t="str">
        <f>IF(Comp1!W26="","",Comp1!W26)</f>
        <v/>
      </c>
      <c r="X26" s="158" t="str">
        <f>IF(Comp1!X26="","",Comp1!X26)</f>
        <v/>
      </c>
    </row>
    <row r="27" spans="1:24" ht="139.5" customHeight="1" thickBot="1" x14ac:dyDescent="0.3">
      <c r="A27" s="554"/>
      <c r="B27" s="140" t="str">
        <f>IF(Comp1!B27="","",Comp1!B27)</f>
        <v>4.2</v>
      </c>
      <c r="C27" s="141" t="str">
        <f>IF(Comp1!C27="","",Comp1!C27)</f>
        <v>Diseñar e implementar estrategia de seguimiento a  la materialización del riesgo de corrupción</v>
      </c>
      <c r="D27" s="141" t="str">
        <f>IF(Comp1!D27="","",Comp1!D27)</f>
        <v xml:space="preserve">seguimiento a la materialización de riesgos de corrupción implementado </v>
      </c>
      <c r="E27" s="141" t="str">
        <f>IF(Comp1!E27="","",Comp1!E27)</f>
        <v>Subdirección de Mejoramiento Organizacional/Lideres de Proceso</v>
      </c>
      <c r="F27" s="142">
        <f>IF(Comp1!F27="","",Comp1!F27)</f>
        <v>43464</v>
      </c>
      <c r="G27" s="143"/>
      <c r="H27" s="155">
        <f>IF(Comp1!H27="","",Comp1!H27)</f>
        <v>1</v>
      </c>
      <c r="I27" s="230" t="str">
        <f>IF(Comp1!I27="","",Comp1!I27)</f>
        <v>En Avance</v>
      </c>
      <c r="J27" s="157" t="str">
        <f>IF(Comp1!J27="","",Comp1!J27)</f>
        <v/>
      </c>
      <c r="K27" s="214" t="str">
        <f>IF(Comp1!K27="","",Comp1!K27)</f>
        <v>Marcela López</v>
      </c>
      <c r="L27" s="158" t="str">
        <f>IF(Comp1!L27="","",Comp1!L27)</f>
        <v xml:space="preserve">Se envió un memorando a los lideres de procesos que habían manifestado materialización de riesgos según la encuesta de FURAG. 
Evidencia: Memorando I-2017-138011-0101 del 20/12/2017 enviado por la Dirección de Planeación y Control de Gestión. </v>
      </c>
      <c r="M27" s="105" t="str">
        <f>IF(Comp1!M27="","",Comp1!M27)</f>
        <v/>
      </c>
      <c r="N27" s="155" t="str">
        <f>IF(Comp1!N27="","",Comp1!N27)</f>
        <v/>
      </c>
      <c r="O27" s="145" t="str">
        <f>IF(Comp1!O27="","",Comp1!O27)</f>
        <v/>
      </c>
      <c r="P27" s="157" t="str">
        <f>IF(Comp1!P27="","",Comp1!P27)</f>
        <v/>
      </c>
      <c r="Q27" s="156" t="str">
        <f>IF(Comp1!Q27="","",Comp1!Q27)</f>
        <v>Marcela López</v>
      </c>
      <c r="R27" s="250" t="str">
        <f>IF(Comp1!R27="","",Comp1!R27)</f>
        <v/>
      </c>
      <c r="S27" s="149" t="str">
        <f>IF(Comp1!S27="","",Comp1!S27)</f>
        <v/>
      </c>
      <c r="T27" s="155" t="str">
        <f>IF(Comp1!T27="","",Comp1!T27)</f>
        <v/>
      </c>
      <c r="U27" s="145" t="str">
        <f>IF(Comp1!U27="","",Comp1!U27)</f>
        <v/>
      </c>
      <c r="V27" s="157" t="str">
        <f>IF(Comp1!V27="","",Comp1!V27)</f>
        <v/>
      </c>
      <c r="W27" s="156" t="str">
        <f>IF(Comp1!W27="","",Comp1!W27)</f>
        <v/>
      </c>
      <c r="X27" s="158" t="str">
        <f>IF(Comp1!X27="","",Comp1!X27)</f>
        <v/>
      </c>
    </row>
    <row r="28" spans="1:24" ht="159.75" customHeight="1" thickBot="1" x14ac:dyDescent="0.3">
      <c r="A28" s="554"/>
      <c r="B28" s="140" t="str">
        <f>IF(Comp1!B28="","",Comp1!B28)</f>
        <v>4.3</v>
      </c>
      <c r="C28" s="141" t="str">
        <f>IF(Comp1!C28="","",Comp1!C28)</f>
        <v xml:space="preserve">Verificar la elaboración de acciones correctivas  ante la materialización del riesgo </v>
      </c>
      <c r="D28" s="141" t="str">
        <f>IF(Comp1!D28="","",Comp1!D28)</f>
        <v>Informe de la formulación de acciones correctivas correspondientes ante la materialización del riesgo</v>
      </c>
      <c r="E28" s="141" t="str">
        <f>IF(Comp1!E28="","",Comp1!E28)</f>
        <v>Subdirección de Mejoramiento Organizacional/Lideres de Proceso</v>
      </c>
      <c r="F28" s="142">
        <f>IF(Comp1!F28="","",Comp1!F28)</f>
        <v>43464</v>
      </c>
      <c r="G28" s="143"/>
      <c r="H28" s="155">
        <f>IF(Comp1!H28="","",Comp1!H28)</f>
        <v>1</v>
      </c>
      <c r="I28" s="230" t="str">
        <f>IF(Comp1!I28="","",Comp1!I28)</f>
        <v>En Avance</v>
      </c>
      <c r="J28" s="157" t="str">
        <f>IF(Comp1!J28="","",Comp1!J28)</f>
        <v/>
      </c>
      <c r="K28" s="214" t="str">
        <f>IF(Comp1!K28="","",Comp1!K28)</f>
        <v>Marcela López</v>
      </c>
      <c r="L28" s="158" t="str">
        <f>IF(Comp1!L28="","",Comp1!L28)</f>
        <v xml:space="preserve">Se recibieron respuestas de las acciones correctivas creadas para mitigar la materialización y se consolidaron en un documento propuesto para seguimiento el cual se encuentra en estudio. 
Evidencia: Matriz de seguimiento de riesgos de corrupción materializados.
Memorando I-2018-012941-0101 del 26/01/2018 enviado por la Dirección de Planeación. 
Memorando I-2018-022868-0101 del 26/02/2018 enviado por la Dirección Administrativa. 
Memorando I-2017-142939-0101 del 29/12/2017 enviado por la Oficina de Aseguramiento de la Calidad. 
Correo Electrónico de la Oficina de Control Interno Disciplinario del 23/01/18 informando a la Dirección de Planeación y Control de Gestión acerca de la creación de la acción correctiva 8519. </v>
      </c>
      <c r="M28" s="105" t="str">
        <f>IF(Comp1!M28="","",Comp1!M28)</f>
        <v/>
      </c>
      <c r="N28" s="155" t="str">
        <f>IF(Comp1!N28="","",Comp1!N28)</f>
        <v/>
      </c>
      <c r="O28" s="145" t="str">
        <f>IF(Comp1!O28="","",Comp1!O28)</f>
        <v/>
      </c>
      <c r="P28" s="157" t="str">
        <f>IF(Comp1!P28="","",Comp1!P28)</f>
        <v/>
      </c>
      <c r="Q28" s="156" t="str">
        <f>IF(Comp1!Q28="","",Comp1!Q28)</f>
        <v>Marcela López</v>
      </c>
      <c r="R28" s="250" t="str">
        <f>IF(Comp1!R28="","",Comp1!R28)</f>
        <v/>
      </c>
      <c r="S28" s="149" t="str">
        <f>IF(Comp1!S28="","",Comp1!S28)</f>
        <v/>
      </c>
      <c r="T28" s="155" t="str">
        <f>IF(Comp1!T28="","",Comp1!T28)</f>
        <v/>
      </c>
      <c r="U28" s="145" t="str">
        <f>IF(Comp1!U28="","",Comp1!U28)</f>
        <v/>
      </c>
      <c r="V28" s="157" t="str">
        <f>IF(Comp1!V28="","",Comp1!V28)</f>
        <v/>
      </c>
      <c r="W28" s="156" t="str">
        <f>IF(Comp1!W28="","",Comp1!W28)</f>
        <v/>
      </c>
      <c r="X28" s="158" t="str">
        <f>IF(Comp1!X28="","",Comp1!X28)</f>
        <v/>
      </c>
    </row>
    <row r="29" spans="1:24" ht="134.25" customHeight="1" thickBot="1" x14ac:dyDescent="0.3">
      <c r="A29" s="559"/>
      <c r="B29" s="140" t="str">
        <f>IF(Comp1!B29="","",Comp1!B29)</f>
        <v>4.4</v>
      </c>
      <c r="C29" s="141" t="str">
        <f>IF(Comp1!C29="","",Comp1!C29)</f>
        <v>Consolidar y publicar en SIMEI el indicador de riesgos</v>
      </c>
      <c r="D29" s="141" t="str">
        <f>IF(Comp1!D29="","",Comp1!D29)</f>
        <v>Indicador de riesgos consolidado y publicado</v>
      </c>
      <c r="E29" s="141" t="str">
        <f>IF(Comp1!E29="","",Comp1!E29)</f>
        <v>Subdirección de Mejoramiento Organizacional</v>
      </c>
      <c r="F29" s="142">
        <f>IF(Comp1!F29="","",Comp1!F29)</f>
        <v>43464</v>
      </c>
      <c r="G29" s="143"/>
      <c r="H29" s="155">
        <f>IF(Comp1!H29="","",Comp1!H29)</f>
        <v>1</v>
      </c>
      <c r="I29" s="230" t="str">
        <f>IF(Comp1!I29="","",Comp1!I29)</f>
        <v>Sin Avance</v>
      </c>
      <c r="J29" s="157" t="str">
        <f>IF(Comp1!J29="","",Comp1!J29)</f>
        <v/>
      </c>
      <c r="K29" s="214" t="str">
        <f>IF(Comp1!K29="","",Comp1!K29)</f>
        <v>Marcela López</v>
      </c>
      <c r="L29" s="158" t="str">
        <f>IF(Comp1!L29="","",Comp1!L29)</f>
        <v>No se presentó evidencia de avance o cumplimiento</v>
      </c>
      <c r="M29" s="105" t="str">
        <f>IF(Comp1!M29="","",Comp1!M29)</f>
        <v/>
      </c>
      <c r="N29" s="155" t="str">
        <f>IF(Comp1!N29="","",Comp1!N29)</f>
        <v/>
      </c>
      <c r="O29" s="145" t="str">
        <f>IF(Comp1!O29="","",Comp1!O29)</f>
        <v/>
      </c>
      <c r="P29" s="157" t="str">
        <f>IF(Comp1!P29="","",Comp1!P29)</f>
        <v/>
      </c>
      <c r="Q29" s="156" t="str">
        <f>IF(Comp1!Q29="","",Comp1!Q29)</f>
        <v>Marcela López</v>
      </c>
      <c r="R29" s="250" t="str">
        <f>IF(Comp1!R29="","",Comp1!R29)</f>
        <v/>
      </c>
      <c r="S29" s="149" t="str">
        <f>IF(Comp1!S29="","",Comp1!S29)</f>
        <v/>
      </c>
      <c r="T29" s="155" t="str">
        <f>IF(Comp1!T29="","",Comp1!T29)</f>
        <v/>
      </c>
      <c r="U29" s="145" t="str">
        <f>IF(Comp1!U29="","",Comp1!U29)</f>
        <v/>
      </c>
      <c r="V29" s="157" t="str">
        <f>IF(Comp1!V29="","",Comp1!V29)</f>
        <v/>
      </c>
      <c r="W29" s="156" t="str">
        <f>IF(Comp1!W29="","",Comp1!W29)</f>
        <v/>
      </c>
      <c r="X29" s="158" t="str">
        <f>IF(Comp1!X29="","",Comp1!X29)</f>
        <v/>
      </c>
    </row>
    <row r="30" spans="1:24" s="139" customFormat="1" ht="30" customHeight="1" thickBot="1" x14ac:dyDescent="0.3">
      <c r="A30" s="553" t="s">
        <v>79</v>
      </c>
      <c r="B30" s="129"/>
      <c r="C30" s="130" t="s">
        <v>154</v>
      </c>
      <c r="D30" s="129"/>
      <c r="E30" s="129"/>
      <c r="F30" s="150"/>
      <c r="G30" s="120"/>
      <c r="H30" s="132">
        <f>IF(Comp1!H30="","",Comp1!H30)</f>
        <v>3</v>
      </c>
      <c r="I30" s="232">
        <f>IF(Comp1!I30="","",Comp1!I30)</f>
        <v>3</v>
      </c>
      <c r="J30" s="134">
        <f>IF(Comp1!J30="","",Comp1!J30)</f>
        <v>1</v>
      </c>
      <c r="K30" s="258" t="str">
        <f>IF(Comp1!K30="","",Comp1!K30)</f>
        <v/>
      </c>
      <c r="L30" s="136" t="str">
        <f>IF(Comp1!L30="","",Comp1!L30)</f>
        <v/>
      </c>
      <c r="M30" s="137" t="str">
        <f>IF(Comp1!M30="","",Comp1!M30)</f>
        <v/>
      </c>
      <c r="N30" s="132">
        <f>IF(Comp1!N30="","",Comp1!N30)</f>
        <v>0</v>
      </c>
      <c r="O30" s="133">
        <f>IF(Comp1!O30="","",Comp1!O30)</f>
        <v>0</v>
      </c>
      <c r="P30" s="134" t="str">
        <f>IF(Comp1!P30="","",Comp1!P30)</f>
        <v>No se programaron actividades relacionadas con este objetivo</v>
      </c>
      <c r="Q30" s="135" t="str">
        <f>IF(Comp1!Q30="","",Comp1!Q30)</f>
        <v/>
      </c>
      <c r="R30" s="136" t="str">
        <f>IF(Comp1!R30="","",Comp1!R30)</f>
        <v/>
      </c>
      <c r="S30" s="138" t="str">
        <f>IF(Comp1!S30="","",Comp1!S30)</f>
        <v/>
      </c>
      <c r="T30" s="132">
        <f>IF(Comp1!T30="","",Comp1!T30)</f>
        <v>0</v>
      </c>
      <c r="U30" s="133">
        <f>IF(Comp1!U30="","",Comp1!U30)</f>
        <v>0</v>
      </c>
      <c r="V30" s="134" t="str">
        <f>IF(Comp1!V30="","",Comp1!V30)</f>
        <v>No se programaron actividades relacionadas con este objetivo</v>
      </c>
      <c r="W30" s="135" t="str">
        <f>IF(Comp1!W30="","",Comp1!W30)</f>
        <v/>
      </c>
      <c r="X30" s="136" t="str">
        <f>IF(Comp1!X30="","",Comp1!X30)</f>
        <v/>
      </c>
    </row>
    <row r="31" spans="1:24" ht="51.75" thickBot="1" x14ac:dyDescent="0.3">
      <c r="A31" s="554"/>
      <c r="B31" s="140" t="str">
        <f>IF(Comp1!B31="","",Comp1!B31)</f>
        <v>5.1</v>
      </c>
      <c r="C31" s="141" t="str">
        <f>IF(Comp1!C31="","",Comp1!C31)</f>
        <v>Realizar seguimiento a la gestión de riesgos de corrupción</v>
      </c>
      <c r="D31" s="578" t="str">
        <f>IF(Comp1!D31="","",Comp1!D31)</f>
        <v>Informe de seguimiento a la gestión de riesgos de corrupción</v>
      </c>
      <c r="E31" s="141" t="str">
        <f>IF(Comp1!E31="","",Comp1!E31)</f>
        <v>Oficina de Control Interno</v>
      </c>
      <c r="F31" s="142">
        <f>IF(Comp1!F31="","",Comp1!F31)</f>
        <v>43464</v>
      </c>
      <c r="G31" s="143"/>
      <c r="H31" s="155">
        <f>IF(Comp1!H31="","",Comp1!H31)</f>
        <v>1</v>
      </c>
      <c r="I31" s="230" t="str">
        <f>IF(Comp1!I31="","",Comp1!I31)</f>
        <v>Cumplida (DT)</v>
      </c>
      <c r="J31" s="157" t="str">
        <f>IF(Comp1!J31="","",Comp1!J31)</f>
        <v/>
      </c>
      <c r="K31" s="259" t="str">
        <f>IF(Comp1!K31="","",Comp1!K31)</f>
        <v>Marcela López</v>
      </c>
      <c r="L31" s="164" t="str">
        <f>IF(Comp1!L31="","",Comp1!L31)</f>
        <v xml:space="preserve">La Oficina de Control Interno realizó el seguimiento a la gestión de riesgos de corrupción.
Evidencia:  Informe cuatrimestral </v>
      </c>
      <c r="M31" s="105" t="str">
        <f>IF(Comp1!M31="","",Comp1!M31)</f>
        <v/>
      </c>
      <c r="N31" s="155" t="str">
        <f>IF(Comp1!N31="","",Comp1!N31)</f>
        <v/>
      </c>
      <c r="O31" s="145" t="str">
        <f>IF(Comp1!O31="","",Comp1!O31)</f>
        <v/>
      </c>
      <c r="P31" s="157" t="str">
        <f>IF(Comp1!P31="","",Comp1!P31)</f>
        <v/>
      </c>
      <c r="Q31" s="163" t="str">
        <f>IF(Comp1!Q31="","",Comp1!Q31)</f>
        <v>Marcela López</v>
      </c>
      <c r="R31" s="164" t="str">
        <f>IF(Comp1!R31="","",Comp1!R31)</f>
        <v/>
      </c>
      <c r="S31" s="149" t="str">
        <f>IF(Comp1!S31="","",Comp1!S31)</f>
        <v/>
      </c>
      <c r="T31" s="155" t="str">
        <f>IF(Comp1!T31="","",Comp1!T31)</f>
        <v/>
      </c>
      <c r="U31" s="145" t="str">
        <f>IF(Comp1!U31="","",Comp1!U31)</f>
        <v/>
      </c>
      <c r="V31" s="157" t="str">
        <f>IF(Comp1!V31="","",Comp1!V31)</f>
        <v/>
      </c>
      <c r="W31" s="163" t="str">
        <f>IF(Comp1!W31="","",Comp1!W31)</f>
        <v/>
      </c>
      <c r="X31" s="164" t="str">
        <f>IF(Comp1!X31="","",Comp1!X31)</f>
        <v/>
      </c>
    </row>
    <row r="32" spans="1:24" ht="51.75" thickBot="1" x14ac:dyDescent="0.3">
      <c r="A32" s="554"/>
      <c r="B32" s="140" t="str">
        <f>IF(Comp1!B32="","",Comp1!B32)</f>
        <v>5.2</v>
      </c>
      <c r="C32" s="141" t="str">
        <f>IF(Comp1!C32="","",Comp1!C32)</f>
        <v>Verificar evidencias de la gestión de riesgos de corrupción</v>
      </c>
      <c r="D32" s="579"/>
      <c r="E32" s="141" t="str">
        <f>IF(Comp1!E32="","",Comp1!E32)</f>
        <v>Oficina de Control Interno</v>
      </c>
      <c r="F32" s="142">
        <f>IF(Comp1!F32="","",Comp1!F32)</f>
        <v>43464</v>
      </c>
      <c r="G32" s="143"/>
      <c r="H32" s="155">
        <f>IF(Comp1!H32="","",Comp1!H32)</f>
        <v>1</v>
      </c>
      <c r="I32" s="230" t="str">
        <f>IF(Comp1!I32="","",Comp1!I32)</f>
        <v>Cumplida (DT)</v>
      </c>
      <c r="J32" s="157" t="str">
        <f>IF(Comp1!J32="","",Comp1!J32)</f>
        <v/>
      </c>
      <c r="K32" s="257" t="str">
        <f>IF(Comp1!K32="","",Comp1!K32)</f>
        <v>Marcela López</v>
      </c>
      <c r="L32" s="148" t="str">
        <f>IF(Comp1!L32="","",Comp1!L32)</f>
        <v xml:space="preserve">La Oficina de Control Interno verificó las evidencias de la gestión de riesgos de corrupción. 
Evidencia:  Informe cuatrimestral </v>
      </c>
      <c r="M32" s="105" t="str">
        <f>IF(Comp1!M32="","",Comp1!M32)</f>
        <v/>
      </c>
      <c r="N32" s="155" t="str">
        <f>IF(Comp1!N32="","",Comp1!N32)</f>
        <v/>
      </c>
      <c r="O32" s="145" t="str">
        <f>IF(Comp1!O32="","",Comp1!O32)</f>
        <v/>
      </c>
      <c r="P32" s="157" t="str">
        <f>IF(Comp1!P32="","",Comp1!P32)</f>
        <v/>
      </c>
      <c r="Q32" s="147" t="str">
        <f>IF(Comp1!Q32="","",Comp1!Q32)</f>
        <v>Marcela López</v>
      </c>
      <c r="R32" s="148" t="str">
        <f>IF(Comp1!R32="","",Comp1!R32)</f>
        <v/>
      </c>
      <c r="S32" s="149" t="str">
        <f>IF(Comp1!S32="","",Comp1!S32)</f>
        <v/>
      </c>
      <c r="T32" s="155" t="str">
        <f>IF(Comp1!T32="","",Comp1!T32)</f>
        <v/>
      </c>
      <c r="U32" s="145" t="str">
        <f>IF(Comp1!U32="","",Comp1!U32)</f>
        <v/>
      </c>
      <c r="V32" s="157" t="str">
        <f>IF(Comp1!V32="","",Comp1!V32)</f>
        <v/>
      </c>
      <c r="W32" s="147" t="str">
        <f>IF(Comp1!W32="","",Comp1!W32)</f>
        <v/>
      </c>
      <c r="X32" s="148" t="str">
        <f>IF(Comp1!X32="","",Comp1!X32)</f>
        <v/>
      </c>
    </row>
    <row r="33" spans="1:24" ht="51.75" thickBot="1" x14ac:dyDescent="0.3">
      <c r="A33" s="559"/>
      <c r="B33" s="140" t="str">
        <f>IF(Comp1!B33="","",Comp1!B33)</f>
        <v>5.3</v>
      </c>
      <c r="C33" s="141" t="str">
        <f>IF(Comp1!C33="","",Comp1!C33)</f>
        <v>Elaborar informe de seguimiento a la gestión de riesgos de corrupción</v>
      </c>
      <c r="D33" s="580"/>
      <c r="E33" s="141" t="str">
        <f>IF(Comp1!E33="","",Comp1!E33)</f>
        <v>Oficina de Control Interno</v>
      </c>
      <c r="F33" s="142">
        <f>IF(Comp1!F33="","",Comp1!F33)</f>
        <v>43464</v>
      </c>
      <c r="G33" s="143"/>
      <c r="H33" s="165">
        <f>IF(Comp1!H33="","",Comp1!H33)</f>
        <v>1</v>
      </c>
      <c r="I33" s="231" t="str">
        <f>IF(Comp1!I33="","",Comp1!I33)</f>
        <v>Cumplida (DT)</v>
      </c>
      <c r="J33" s="167" t="str">
        <f>IF(Comp1!J33="","",Comp1!J33)</f>
        <v/>
      </c>
      <c r="K33" s="215" t="str">
        <f>IF(Comp1!K33="","",Comp1!K33)</f>
        <v>Marcela López</v>
      </c>
      <c r="L33" s="169" t="str">
        <f>IF(Comp1!L33="","",Comp1!L33)</f>
        <v xml:space="preserve">La Oficina de Control Interno elaboró el informe de seguimiento a la gestión de riesgos de corrupción. 
Evidencia:  Informe cuatrimestral </v>
      </c>
      <c r="M33" s="108" t="str">
        <f>IF(Comp1!M33="","",Comp1!M33)</f>
        <v/>
      </c>
      <c r="N33" s="165" t="str">
        <f>IF(Comp1!N33="","",Comp1!N33)</f>
        <v/>
      </c>
      <c r="O33" s="166" t="str">
        <f>IF(Comp1!O33="","",Comp1!O33)</f>
        <v/>
      </c>
      <c r="P33" s="167" t="str">
        <f>IF(Comp1!P33="","",Comp1!P33)</f>
        <v/>
      </c>
      <c r="Q33" s="168" t="str">
        <f>IF(Comp1!Q33="","",Comp1!Q33)</f>
        <v>Marcela López</v>
      </c>
      <c r="R33" s="169" t="str">
        <f>IF(Comp1!R33="","",Comp1!R33)</f>
        <v/>
      </c>
      <c r="S33" s="149" t="str">
        <f>IF(Comp1!S33="","",Comp1!S33)</f>
        <v/>
      </c>
      <c r="T33" s="165" t="str">
        <f>IF(Comp1!T33="","",Comp1!T33)</f>
        <v/>
      </c>
      <c r="U33" s="166" t="str">
        <f>IF(Comp1!U33="","",Comp1!U33)</f>
        <v/>
      </c>
      <c r="V33" s="167" t="str">
        <f>IF(Comp1!V33="","",Comp1!V33)</f>
        <v/>
      </c>
      <c r="W33" s="168" t="str">
        <f>IF(Comp1!W33="","",Comp1!W33)</f>
        <v/>
      </c>
      <c r="X33" s="169" t="str">
        <f>IF(Comp1!X33="","",Comp1!X33)</f>
        <v/>
      </c>
    </row>
    <row r="34" spans="1:24" s="173" customFormat="1" ht="13.5" thickBot="1" x14ac:dyDescent="0.3">
      <c r="A34" s="118"/>
      <c r="B34" s="108"/>
      <c r="C34" s="118"/>
      <c r="D34" s="118"/>
      <c r="E34" s="118"/>
      <c r="F34" s="170"/>
      <c r="G34" s="108"/>
      <c r="H34" s="171"/>
      <c r="I34" s="233"/>
      <c r="J34" s="171"/>
      <c r="K34" s="233"/>
      <c r="L34" s="172"/>
      <c r="M34" s="108"/>
      <c r="N34" s="171"/>
      <c r="O34" s="171"/>
      <c r="P34" s="171"/>
      <c r="Q34" s="171"/>
      <c r="R34" s="172"/>
      <c r="S34" s="108"/>
      <c r="T34" s="171"/>
      <c r="U34" s="171"/>
      <c r="V34" s="171"/>
      <c r="W34" s="171"/>
      <c r="X34" s="172"/>
    </row>
    <row r="35" spans="1:24" ht="38.1" customHeight="1" thickBot="1" x14ac:dyDescent="0.3">
      <c r="A35" s="174" t="s">
        <v>84</v>
      </c>
      <c r="B35" s="565" t="s">
        <v>107</v>
      </c>
      <c r="C35" s="576"/>
      <c r="D35" s="576"/>
      <c r="E35" s="576"/>
      <c r="F35" s="577"/>
      <c r="G35" s="175"/>
      <c r="H35" s="121" t="s">
        <v>166</v>
      </c>
      <c r="I35" s="122"/>
      <c r="J35" s="176">
        <v>42490</v>
      </c>
      <c r="K35" s="567" t="s">
        <v>161</v>
      </c>
      <c r="L35" s="567" t="s">
        <v>0</v>
      </c>
      <c r="N35" s="121" t="s">
        <v>166</v>
      </c>
      <c r="O35" s="122"/>
      <c r="P35" s="176">
        <v>42978</v>
      </c>
      <c r="Q35" s="567" t="s">
        <v>161</v>
      </c>
      <c r="R35" s="567" t="s">
        <v>0</v>
      </c>
      <c r="T35" s="121" t="s">
        <v>166</v>
      </c>
      <c r="U35" s="122"/>
      <c r="V35" s="176">
        <v>43100</v>
      </c>
      <c r="W35" s="567" t="s">
        <v>161</v>
      </c>
      <c r="X35" s="567" t="s">
        <v>0</v>
      </c>
    </row>
    <row r="36" spans="1:24" ht="26.25" thickBot="1" x14ac:dyDescent="0.3">
      <c r="A36" s="124" t="s">
        <v>11</v>
      </c>
      <c r="B36" s="575" t="s">
        <v>80</v>
      </c>
      <c r="C36" s="570"/>
      <c r="D36" s="177" t="s">
        <v>81</v>
      </c>
      <c r="E36" s="177" t="s">
        <v>82</v>
      </c>
      <c r="F36" s="178" t="s">
        <v>83</v>
      </c>
      <c r="H36" s="128" t="s">
        <v>12</v>
      </c>
      <c r="I36" s="263" t="s">
        <v>10</v>
      </c>
      <c r="J36" s="263" t="s">
        <v>85</v>
      </c>
      <c r="K36" s="568"/>
      <c r="L36" s="568"/>
      <c r="N36" s="128" t="s">
        <v>12</v>
      </c>
      <c r="O36" s="263" t="s">
        <v>10</v>
      </c>
      <c r="P36" s="263" t="s">
        <v>85</v>
      </c>
      <c r="Q36" s="568"/>
      <c r="R36" s="568"/>
      <c r="T36" s="128" t="s">
        <v>12</v>
      </c>
      <c r="U36" s="263" t="s">
        <v>10</v>
      </c>
      <c r="V36" s="263" t="s">
        <v>85</v>
      </c>
      <c r="W36" s="568"/>
      <c r="X36" s="568"/>
    </row>
    <row r="37" spans="1:24" ht="15.75" thickBot="1" x14ac:dyDescent="0.3">
      <c r="A37" s="556" t="s">
        <v>136</v>
      </c>
      <c r="B37" s="129"/>
      <c r="C37" s="130" t="s">
        <v>179</v>
      </c>
      <c r="D37" s="129"/>
      <c r="E37" s="129"/>
      <c r="F37" s="150"/>
      <c r="G37" s="120"/>
      <c r="H37" s="132">
        <f>IF(Comp3!H12="","",Comp3!H12)</f>
        <v>4</v>
      </c>
      <c r="I37" s="232">
        <f>IF(Comp3!I12="","",Comp3!I12)</f>
        <v>4</v>
      </c>
      <c r="J37" s="134">
        <f>IF(Comp3!J12="","",Comp3!J12)</f>
        <v>1</v>
      </c>
      <c r="K37" s="258" t="str">
        <f>IF(Comp3!K12="","",Comp3!K12)</f>
        <v/>
      </c>
      <c r="L37" s="136" t="str">
        <f>IF(Comp3!L12="","",Comp3!L12)</f>
        <v/>
      </c>
      <c r="M37" s="137" t="str">
        <f>IF(Comp3!M12="","",Comp3!M12)</f>
        <v/>
      </c>
      <c r="N37" s="132">
        <f>IF(Comp3!N12="","",Comp3!N12)</f>
        <v>0</v>
      </c>
      <c r="O37" s="133">
        <f>IF(Comp3!O12="","",Comp3!O12)</f>
        <v>0</v>
      </c>
      <c r="P37" s="134" t="str">
        <f>IF(Comp3!P12="","",Comp3!P12)</f>
        <v>No se programaron actividades relacionadas con este objetivo</v>
      </c>
      <c r="Q37" s="135" t="str">
        <f>IF(Comp3!Q12="","",Comp3!Q12)</f>
        <v/>
      </c>
      <c r="R37" s="136" t="str">
        <f>IF(Comp3!R12="","",Comp3!R12)</f>
        <v/>
      </c>
      <c r="S37" s="186" t="str">
        <f>IF(Comp3!S12="","",Comp3!S12)</f>
        <v/>
      </c>
      <c r="T37" s="132">
        <f>IF(Comp3!T12="","",Comp3!T12)</f>
        <v>0</v>
      </c>
      <c r="U37" s="133">
        <f>IF(Comp3!U12="","",Comp3!U12)</f>
        <v>0</v>
      </c>
      <c r="V37" s="134" t="str">
        <f>IF(Comp3!V12="","",Comp3!V12)</f>
        <v>No se programaron actividades relacionadas con este objetivo</v>
      </c>
      <c r="W37" s="135" t="str">
        <f>IF(Comp3!W12="","",Comp3!W12)</f>
        <v/>
      </c>
      <c r="X37" s="136" t="str">
        <f>IF(Comp3!X12="","",Comp3!X12)</f>
        <v/>
      </c>
    </row>
    <row r="38" spans="1:24" ht="178.5" customHeight="1" x14ac:dyDescent="0.25">
      <c r="A38" s="557"/>
      <c r="B38" s="179">
        <f>IF(Comp3!B13="","",Comp3!B13)</f>
        <v>1</v>
      </c>
      <c r="C38" s="180" t="str">
        <f>IF(Comp3!C13="","",Comp3!C13)</f>
        <v>Rediseñar la estrategia de Rendición de cuentas y Mesas Públicas 2018</v>
      </c>
      <c r="D38" s="180" t="str">
        <f>IF(Comp3!D13="","",Comp3!D13)</f>
        <v>(1) Estrategia de RPC y MP rediseñada</v>
      </c>
      <c r="E38" s="180" t="str">
        <f>IF(Comp3!E13="","",Comp3!E13)</f>
        <v xml:space="preserve">Subdirección de  Monitoreo y Evaluación </v>
      </c>
      <c r="F38" s="443">
        <f>IF(Comp3!F13="","",Comp3!F13)</f>
        <v>43281</v>
      </c>
      <c r="H38" s="439">
        <f>IF(Comp3!H13="","",Comp3!H13)</f>
        <v>1</v>
      </c>
      <c r="I38" s="230" t="str">
        <f>IF(Comp3!I13="","",Comp3!I13)</f>
        <v>Cumplida (DT)</v>
      </c>
      <c r="J38" s="157" t="str">
        <f>IF(Comp3!J13="","",Comp3!J13)</f>
        <v/>
      </c>
      <c r="K38" s="214" t="str">
        <f>IF(Comp3!K13="","",Comp3!K13)</f>
        <v>Marcela López</v>
      </c>
      <c r="L38" s="158" t="str">
        <f>IF(Comp3!L13="","",Comp3!L13)</f>
        <v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v>
      </c>
      <c r="M38" s="105" t="str">
        <f>IF(Comp3!M13="","",Comp3!M13)</f>
        <v/>
      </c>
      <c r="N38" s="182" t="str">
        <f>IF(Comp3!N13="","",Comp3!N13)</f>
        <v/>
      </c>
      <c r="O38" s="145" t="str">
        <f>IF(Comp3!O13="","",Comp3!O13)</f>
        <v/>
      </c>
      <c r="P38" s="157" t="str">
        <f>IF(Comp3!P13="","",Comp3!P13)</f>
        <v/>
      </c>
      <c r="Q38" s="156" t="str">
        <f>IF(Comp3!Q13="","",Comp3!Q13)</f>
        <v>Marcela López</v>
      </c>
      <c r="R38" s="158" t="str">
        <f>IF(Comp3!R13="","",Comp3!R13)</f>
        <v/>
      </c>
      <c r="S38" s="108" t="str">
        <f>IF(Comp3!S13="","",Comp3!S13)</f>
        <v/>
      </c>
      <c r="T38" s="182" t="str">
        <f>IF(Comp3!T13="","",Comp3!T13)</f>
        <v/>
      </c>
      <c r="U38" s="145" t="str">
        <f>IF(Comp3!U13="","",Comp3!U13)</f>
        <v/>
      </c>
      <c r="V38" s="157" t="str">
        <f>IF(Comp3!V13="","",Comp3!V13)</f>
        <v/>
      </c>
      <c r="W38" s="156" t="str">
        <f>IF(Comp3!W13="","",Comp3!W13)</f>
        <v/>
      </c>
      <c r="X38" s="158" t="str">
        <f>IF(Comp3!X13="","",Comp3!X13)</f>
        <v/>
      </c>
    </row>
    <row r="39" spans="1:24" ht="198.75" customHeight="1" x14ac:dyDescent="0.25">
      <c r="A39" s="557"/>
      <c r="B39" s="179">
        <f>IF(Comp3!B14="","",Comp3!B14)</f>
        <v>2</v>
      </c>
      <c r="C39" s="183" t="str">
        <f>IF(Comp3!C14="","",Comp3!C14)</f>
        <v>Ajustar líneas de acción 2018 de rendición pública de cuentas y mesas públicas del ICBF 2018</v>
      </c>
      <c r="D39" s="183" t="str">
        <f>IF(Comp3!D14="","",Comp3!D14)</f>
        <v xml:space="preserve">(1)  Líneas de acción 2018 de rendición de cuentas socializado </v>
      </c>
      <c r="E39" s="180" t="str">
        <f>IF(Comp3!E14="","",Comp3!E14)</f>
        <v xml:space="preserve">Subdirección de  Monitoreo y Evaluación </v>
      </c>
      <c r="F39" s="194">
        <f>IF(Comp3!F14="","",Comp3!F14)</f>
        <v>43281</v>
      </c>
      <c r="H39" s="440">
        <f>IF(Comp3!H14="","",Comp3!H14)</f>
        <v>1</v>
      </c>
      <c r="I39" s="230" t="str">
        <f>IF(Comp3!I14="","",Comp3!I14)</f>
        <v>Cumplida (DT)</v>
      </c>
      <c r="J39" s="157" t="str">
        <f>IF(Comp3!J14="","",Comp3!J14)</f>
        <v/>
      </c>
      <c r="K39" s="214" t="str">
        <f>IF(Comp3!K14="","",Comp3!K14)</f>
        <v>Marcela López</v>
      </c>
      <c r="L39" s="158" t="str">
        <f>IF(Comp3!L14="","",Comp3!L14)</f>
        <v xml:space="preserve">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v>
      </c>
      <c r="M39" s="105" t="str">
        <f>IF(Comp3!M14="","",Comp3!M14)</f>
        <v/>
      </c>
      <c r="N39" s="184" t="str">
        <f>IF(Comp3!N14="","",Comp3!N14)</f>
        <v/>
      </c>
      <c r="O39" s="145" t="str">
        <f>IF(Comp3!O14="","",Comp3!O14)</f>
        <v/>
      </c>
      <c r="P39" s="157" t="str">
        <f>IF(Comp3!P14="","",Comp3!P14)</f>
        <v/>
      </c>
      <c r="Q39" s="156" t="str">
        <f>IF(Comp3!Q14="","",Comp3!Q14)</f>
        <v>Marcela López</v>
      </c>
      <c r="R39" s="158" t="str">
        <f>IF(Comp3!R14="","",Comp3!R14)</f>
        <v/>
      </c>
      <c r="S39" s="108" t="str">
        <f>IF(Comp3!S14="","",Comp3!S14)</f>
        <v/>
      </c>
      <c r="T39" s="184" t="str">
        <f>IF(Comp3!T14="","",Comp3!T14)</f>
        <v/>
      </c>
      <c r="U39" s="145" t="str">
        <f>IF(Comp3!U14="","",Comp3!U14)</f>
        <v/>
      </c>
      <c r="V39" s="157" t="str">
        <f>IF(Comp3!V14="","",Comp3!V14)</f>
        <v/>
      </c>
      <c r="W39" s="156" t="str">
        <f>IF(Comp3!W14="","",Comp3!W14)</f>
        <v/>
      </c>
      <c r="X39" s="158" t="str">
        <f>IF(Comp3!X14="","",Comp3!X14)</f>
        <v/>
      </c>
    </row>
    <row r="40" spans="1:24" ht="191.25" customHeight="1" x14ac:dyDescent="0.25">
      <c r="A40" s="557"/>
      <c r="B40" s="179">
        <f>IF(Comp3!B15="","",Comp3!B15)</f>
        <v>3</v>
      </c>
      <c r="C40" s="180" t="str">
        <f>IF(Comp3!C15="","",Comp3!C15)</f>
        <v>Ajuste de instrumentos: Guía y Procedimiento</v>
      </c>
      <c r="D40" s="180" t="str">
        <f>IF(Comp3!D15="","",Comp3!D15)</f>
        <v xml:space="preserve"> Instrumentos de RPC y MP ajustados</v>
      </c>
      <c r="E40" s="180" t="str">
        <f>IF(Comp3!E15="","",Comp3!E15)</f>
        <v xml:space="preserve">Subdirección de  Monitoreo y Evaluación </v>
      </c>
      <c r="F40" s="194">
        <f>IF(Comp3!F15="","",Comp3!F15)</f>
        <v>43281</v>
      </c>
      <c r="H40" s="440" t="str">
        <f>IF(Comp3!H15="","",Comp3!H15)</f>
        <v/>
      </c>
      <c r="I40" s="230" t="str">
        <f>IF(Comp3!I15="","",Comp3!I15)</f>
        <v>Cumplida (DT)</v>
      </c>
      <c r="J40" s="157" t="str">
        <f>IF(Comp3!J15="","",Comp3!J15)</f>
        <v/>
      </c>
      <c r="K40" s="214" t="str">
        <f>IF(Comp3!K15="","",Comp3!K15)</f>
        <v>Marcela López</v>
      </c>
      <c r="L40" s="158" t="str">
        <f>IF(Comp3!L15="","",Comp3!L15)</f>
        <v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v>
      </c>
      <c r="M40" s="105" t="str">
        <f>IF(Comp3!M15="","",Comp3!M15)</f>
        <v/>
      </c>
      <c r="N40" s="184" t="str">
        <f>IF(Comp3!N15="","",Comp3!N15)</f>
        <v/>
      </c>
      <c r="O40" s="145" t="str">
        <f>IF(Comp3!O15="","",Comp3!O15)</f>
        <v/>
      </c>
      <c r="P40" s="157" t="str">
        <f>IF(Comp3!P15="","",Comp3!P15)</f>
        <v/>
      </c>
      <c r="Q40" s="156" t="str">
        <f>IF(Comp3!Q15="","",Comp3!Q15)</f>
        <v>Marcela López</v>
      </c>
      <c r="R40" s="158" t="str">
        <f>IF(Comp3!R15="","",Comp3!R15)</f>
        <v/>
      </c>
      <c r="S40" s="108" t="str">
        <f>IF(Comp3!S15="","",Comp3!S15)</f>
        <v/>
      </c>
      <c r="T40" s="184" t="str">
        <f>IF(Comp3!T15="","",Comp3!T15)</f>
        <v/>
      </c>
      <c r="U40" s="145" t="str">
        <f>IF(Comp3!U15="","",Comp3!U15)</f>
        <v/>
      </c>
      <c r="V40" s="157" t="str">
        <f>IF(Comp3!V15="","",Comp3!V15)</f>
        <v/>
      </c>
      <c r="W40" s="156" t="str">
        <f>IF(Comp3!W15="","",Comp3!W15)</f>
        <v/>
      </c>
      <c r="X40" s="158" t="str">
        <f>IF(Comp3!X15="","",Comp3!X15)</f>
        <v/>
      </c>
    </row>
    <row r="41" spans="1:24" ht="120" customHeight="1" x14ac:dyDescent="0.25">
      <c r="A41" s="557"/>
      <c r="B41" s="179">
        <f>IF(Comp3!B16="","",Comp3!B16)</f>
        <v>4</v>
      </c>
      <c r="C41" s="180" t="str">
        <f>IF(Comp3!C16="","",Comp3!C16)</f>
        <v>Socializar plan de RPC y MP en marco de la nueva estrategia con Sede y Directores</v>
      </c>
      <c r="D41" s="180" t="str">
        <f>IF(Comp3!D16="","",Comp3!D16)</f>
        <v xml:space="preserve"> Plan de RPC y MP en marco de la nueva estrategia socializado</v>
      </c>
      <c r="E41" s="180" t="str">
        <f>IF(Comp3!E16="","",Comp3!E16)</f>
        <v>Dirección de Planeación y Control de Gestión/Oficina de gestión Regional</v>
      </c>
      <c r="F41" s="194">
        <f>IF(Comp3!F16="","",Comp3!F16)</f>
        <v>43281</v>
      </c>
      <c r="H41" s="440">
        <f>IF(Comp3!H16="","",Comp3!H16)</f>
        <v>1</v>
      </c>
      <c r="I41" s="230" t="str">
        <f>IF(Comp3!I16="","",Comp3!I16)</f>
        <v>Cumplida (DT)</v>
      </c>
      <c r="J41" s="157" t="str">
        <f>IF(Comp3!J16="","",Comp3!J16)</f>
        <v/>
      </c>
      <c r="K41" s="214" t="str">
        <f>IF(Comp3!K16="","",Comp3!K16)</f>
        <v>Marcela López</v>
      </c>
      <c r="L41" s="158" t="str">
        <f>IF(Comp3!L16="","",Comp3!L16)</f>
        <v xml:space="preserve">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Caja de Herramientas \\172.16.9.31\ArchivosICBF\Direccion de Planeación\Caja de Herramientas MP y RPC 2018\Caja de Herramientas 2018\
</v>
      </c>
      <c r="M41" s="105" t="str">
        <f>IF(Comp3!M16="","",Comp3!M16)</f>
        <v/>
      </c>
      <c r="N41" s="184" t="str">
        <f>IF(Comp3!N16="","",Comp3!N16)</f>
        <v/>
      </c>
      <c r="O41" s="145" t="str">
        <f>IF(Comp3!O16="","",Comp3!O16)</f>
        <v/>
      </c>
      <c r="P41" s="157" t="str">
        <f>IF(Comp3!P16="","",Comp3!P16)</f>
        <v/>
      </c>
      <c r="Q41" s="156" t="str">
        <f>IF(Comp3!Q16="","",Comp3!Q16)</f>
        <v>Marcela López</v>
      </c>
      <c r="R41" s="158" t="str">
        <f>IF(Comp3!R16="","",Comp3!R16)</f>
        <v/>
      </c>
      <c r="S41" s="108" t="str">
        <f>IF(Comp3!S16="","",Comp3!S16)</f>
        <v/>
      </c>
      <c r="T41" s="184" t="str">
        <f>IF(Comp3!T16="","",Comp3!T16)</f>
        <v/>
      </c>
      <c r="U41" s="145" t="str">
        <f>IF(Comp3!U16="","",Comp3!U16)</f>
        <v/>
      </c>
      <c r="V41" s="157" t="str">
        <f>IF(Comp3!V16="","",Comp3!V16)</f>
        <v/>
      </c>
      <c r="W41" s="156" t="str">
        <f>IF(Comp3!W16="","",Comp3!W16)</f>
        <v/>
      </c>
      <c r="X41" s="158" t="str">
        <f>IF(Comp3!X16="","",Comp3!X16)</f>
        <v/>
      </c>
    </row>
    <row r="42" spans="1:24" ht="127.5" customHeight="1" x14ac:dyDescent="0.25">
      <c r="A42" s="557"/>
      <c r="B42" s="179">
        <f>IF(Comp3!B17="","",Comp3!B17)</f>
        <v>5</v>
      </c>
      <c r="C42" s="183" t="str">
        <f>IF(Comp3!C17="","",Comp3!C17)</f>
        <v>Definición de equipos regionales que apoyen proceso de rendición de cuentas</v>
      </c>
      <c r="D42" s="183" t="str">
        <f>IF(Comp3!D17="","",Comp3!D17)</f>
        <v xml:space="preserve">Equipo inter-áreas conformado. Informe de actividades por regional de la rendición de cuentas apoyadas de acuerdo al calendario establecido </v>
      </c>
      <c r="E42" s="180" t="str">
        <f>IF(Comp3!E17="","",Comp3!E17)</f>
        <v>Sistema Nacional Bienestar Familiar/Directores Regionales Coordinadores de CZ</v>
      </c>
      <c r="F42" s="194">
        <f>IF(Comp3!F17="","",Comp3!F17)</f>
        <v>43464</v>
      </c>
      <c r="H42" s="440">
        <f>IF(Comp3!H17="","",Comp3!H17)</f>
        <v>1</v>
      </c>
      <c r="I42" s="230" t="str">
        <f>IF(Comp3!I17="","",Comp3!I17)</f>
        <v>En Avance</v>
      </c>
      <c r="J42" s="157" t="str">
        <f>IF(Comp3!J17="","",Comp3!J17)</f>
        <v/>
      </c>
      <c r="K42" s="214" t="str">
        <f>IF(Comp3!K17="","",Comp3!K17)</f>
        <v>Marcela López</v>
      </c>
      <c r="L42" s="158" t="str">
        <f>IF(Comp3!L17="","",Comp3!L17)</f>
        <v>En la videoconferencia del 18/04/18 se dio a conocer el equipo interáreas conformado
Evidencia: Lista de asistencia de videoconferencia realizada el 18 de abril de 2018 con respecto a propuestas e inquietudes del proceso de rendición de cuentas. 
Presentación en power point "Rendición pública de cuentas 2018"</v>
      </c>
      <c r="M42" s="105" t="str">
        <f>IF(Comp3!M17="","",Comp3!M17)</f>
        <v/>
      </c>
      <c r="N42" s="184" t="str">
        <f>IF(Comp3!N17="","",Comp3!N17)</f>
        <v/>
      </c>
      <c r="O42" s="145" t="str">
        <f>IF(Comp3!O17="","",Comp3!O17)</f>
        <v/>
      </c>
      <c r="P42" s="157" t="str">
        <f>IF(Comp3!P17="","",Comp3!P17)</f>
        <v/>
      </c>
      <c r="Q42" s="156" t="str">
        <f>IF(Comp3!Q17="","",Comp3!Q17)</f>
        <v>Marcela López</v>
      </c>
      <c r="R42" s="158" t="str">
        <f>IF(Comp3!R17="","",Comp3!R17)</f>
        <v/>
      </c>
      <c r="S42" s="108" t="str">
        <f>IF(Comp3!S17="","",Comp3!S17)</f>
        <v/>
      </c>
      <c r="T42" s="184" t="str">
        <f>IF(Comp3!T17="","",Comp3!T17)</f>
        <v/>
      </c>
      <c r="U42" s="145" t="str">
        <f>IF(Comp3!U17="","",Comp3!U17)</f>
        <v/>
      </c>
      <c r="V42" s="157" t="str">
        <f>IF(Comp3!V17="","",Comp3!V17)</f>
        <v/>
      </c>
      <c r="W42" s="156" t="str">
        <f>IF(Comp3!W17="","",Comp3!W17)</f>
        <v/>
      </c>
      <c r="X42" s="158" t="str">
        <f>IF(Comp3!X17="","",Comp3!X17)</f>
        <v/>
      </c>
    </row>
    <row r="43" spans="1:24" ht="162.75" customHeight="1" thickBot="1" x14ac:dyDescent="0.3">
      <c r="A43" s="557"/>
      <c r="B43" s="179">
        <f>IF(Comp3!B18="","",Comp3!B18)</f>
        <v>6</v>
      </c>
      <c r="C43" s="183" t="str">
        <f>IF(Comp3!C18="","",Comp3!C18)</f>
        <v>Disponer los recursos para la logística de realización o divulgación de RPC y MP</v>
      </c>
      <c r="D43" s="183" t="str">
        <f>IF(Comp3!D18="","",Comp3!D18)</f>
        <v xml:space="preserve">Recursos para logística garantizados </v>
      </c>
      <c r="E43" s="180" t="str">
        <f>IF(Comp3!E18="","",Comp3!E18)</f>
        <v>Subdirección de Abastecimiento</v>
      </c>
      <c r="F43" s="194">
        <f>IF(Comp3!F18="","",Comp3!F18)</f>
        <v>43464</v>
      </c>
      <c r="H43" s="440" t="str">
        <f>IF(Comp3!H18="","",Comp3!H18)</f>
        <v/>
      </c>
      <c r="I43" s="230" t="str">
        <f>IF(Comp3!I18="","",Comp3!I18)</f>
        <v>En Avance</v>
      </c>
      <c r="J43" s="157" t="str">
        <f>IF(Comp3!J18="","",Comp3!J18)</f>
        <v/>
      </c>
      <c r="K43" s="214" t="str">
        <f>IF(Comp3!K18="","",Comp3!K18)</f>
        <v>Marcela López</v>
      </c>
      <c r="L43" s="158" t="str">
        <f>IF(Comp3!L18="","",Comp3!L18)</f>
        <v xml:space="preserve">
En la video conferencia del 18/04/2018, la Dirección de Abastecimiento -Grupo de Eventos socializó la información con respecto a los recursos  asignados para la logística. 
Evidencia: Lista de asistencia de videoconferencia realizada el 18 de abril de 2018 con respecto a propuestas e inquietudes del proceso de rendición de cuentas. 
Presentación en power point "Rendición pública de cuentas 2018"</v>
      </c>
      <c r="M43" s="105" t="str">
        <f>IF(Comp3!M18="","",Comp3!M18)</f>
        <v/>
      </c>
      <c r="N43" s="184" t="str">
        <f>IF(Comp3!N18="","",Comp3!N18)</f>
        <v/>
      </c>
      <c r="O43" s="145" t="str">
        <f>IF(Comp3!O18="","",Comp3!O18)</f>
        <v/>
      </c>
      <c r="P43" s="157" t="str">
        <f>IF(Comp3!P18="","",Comp3!P18)</f>
        <v/>
      </c>
      <c r="Q43" s="156" t="str">
        <f>IF(Comp3!Q18="","",Comp3!Q18)</f>
        <v>Marcela López</v>
      </c>
      <c r="R43" s="158" t="str">
        <f>IF(Comp3!R18="","",Comp3!R18)</f>
        <v/>
      </c>
      <c r="S43" s="108" t="str">
        <f>IF(Comp3!S18="","",Comp3!S18)</f>
        <v/>
      </c>
      <c r="T43" s="184" t="str">
        <f>IF(Comp3!T18="","",Comp3!T18)</f>
        <v/>
      </c>
      <c r="U43" s="145" t="str">
        <f>IF(Comp3!U18="","",Comp3!U18)</f>
        <v/>
      </c>
      <c r="V43" s="157" t="str">
        <f>IF(Comp3!V18="","",Comp3!V18)</f>
        <v/>
      </c>
      <c r="W43" s="156" t="str">
        <f>IF(Comp3!W18="","",Comp3!W18)</f>
        <v/>
      </c>
      <c r="X43" s="158" t="str">
        <f>IF(Comp3!X18="","",Comp3!X18)</f>
        <v/>
      </c>
    </row>
    <row r="44" spans="1:24" ht="121.5" hidden="1" customHeight="1" x14ac:dyDescent="0.25">
      <c r="A44" s="557"/>
      <c r="B44" s="179" t="str">
        <f>IF(Comp3!B19="","",Comp3!B19)</f>
        <v/>
      </c>
      <c r="C44" s="183" t="str">
        <f>IF(Comp3!C19="","",Comp3!C19)</f>
        <v/>
      </c>
      <c r="D44" s="183" t="str">
        <f>IF(Comp3!D19="","",Comp3!D19)</f>
        <v/>
      </c>
      <c r="E44" s="180" t="str">
        <f>IF(Comp3!E19="","",Comp3!E19)</f>
        <v/>
      </c>
      <c r="F44" s="194" t="str">
        <f>IF(Comp3!F19="","",Comp3!F19)</f>
        <v/>
      </c>
      <c r="H44" s="440" t="str">
        <f>IF(Comp3!H19="","",Comp3!H19)</f>
        <v/>
      </c>
      <c r="I44" s="230" t="str">
        <f>IF(Comp3!I19="","",Comp3!I19)</f>
        <v/>
      </c>
      <c r="J44" s="157" t="str">
        <f>IF(Comp3!J19="","",Comp3!J19)</f>
        <v/>
      </c>
      <c r="K44" s="214" t="str">
        <f>IF(Comp3!K19="","",Comp3!K19)</f>
        <v>Marcela López</v>
      </c>
      <c r="L44" s="158" t="str">
        <f>IF(Comp3!L19="","",Comp3!L19)</f>
        <v/>
      </c>
      <c r="M44" s="105" t="str">
        <f>IF(Comp3!M19="","",Comp3!M19)</f>
        <v/>
      </c>
      <c r="N44" s="184" t="str">
        <f>IF(Comp3!N19="","",Comp3!N19)</f>
        <v/>
      </c>
      <c r="O44" s="145" t="str">
        <f>IF(Comp3!O19="","",Comp3!O19)</f>
        <v/>
      </c>
      <c r="P44" s="157" t="str">
        <f>IF(Comp3!P19="","",Comp3!P19)</f>
        <v/>
      </c>
      <c r="Q44" s="156" t="str">
        <f>IF(Comp3!Q19="","",Comp3!Q19)</f>
        <v>Marcela López</v>
      </c>
      <c r="R44" s="158" t="str">
        <f>IF(Comp3!R19="","",Comp3!R19)</f>
        <v/>
      </c>
      <c r="S44" s="108" t="str">
        <f>IF(Comp3!S19="","",Comp3!S19)</f>
        <v/>
      </c>
      <c r="T44" s="184" t="str">
        <f>IF(Comp3!T19="","",Comp3!T19)</f>
        <v/>
      </c>
      <c r="U44" s="145" t="str">
        <f>IF(Comp3!U19="","",Comp3!U19)</f>
        <v/>
      </c>
      <c r="V44" s="157" t="str">
        <f>IF(Comp3!V19="","",Comp3!V19)</f>
        <v/>
      </c>
      <c r="W44" s="156" t="str">
        <f>IF(Comp3!W19="","",Comp3!W19)</f>
        <v/>
      </c>
      <c r="X44" s="158" t="str">
        <f>IF(Comp3!X19="","",Comp3!X19)</f>
        <v/>
      </c>
    </row>
    <row r="45" spans="1:24" ht="15.75" hidden="1" thickBot="1" x14ac:dyDescent="0.3">
      <c r="A45" s="558"/>
      <c r="B45" s="179" t="str">
        <f>IF(Comp3!B20="","",Comp3!B20)</f>
        <v/>
      </c>
      <c r="C45" s="183" t="str">
        <f>IF(Comp3!C20="","",Comp3!C20)</f>
        <v/>
      </c>
      <c r="D45" s="183" t="str">
        <f>IF(Comp3!D20="","",Comp3!D20)</f>
        <v/>
      </c>
      <c r="E45" s="180" t="str">
        <f>IF(Comp3!E20="","",Comp3!E20)</f>
        <v/>
      </c>
      <c r="F45" s="181" t="str">
        <f>IF(Comp3!F20="","",Comp3!F20)</f>
        <v/>
      </c>
      <c r="H45" s="441" t="str">
        <f>IF(Comp3!H20="","",Comp3!H20)</f>
        <v/>
      </c>
      <c r="I45" s="230" t="str">
        <f>IF(Comp3!I20="","",Comp3!I20)</f>
        <v/>
      </c>
      <c r="J45" s="157" t="str">
        <f>IF(Comp3!J20="","",Comp3!J20)</f>
        <v/>
      </c>
      <c r="K45" s="214" t="str">
        <f>IF(Comp3!K20="","",Comp3!K20)</f>
        <v>Marcela López</v>
      </c>
      <c r="L45" s="158" t="str">
        <f>IF(Comp3!L20="","",Comp3!L20)</f>
        <v/>
      </c>
      <c r="M45" s="105" t="str">
        <f>IF(Comp3!M20="","",Comp3!M20)</f>
        <v/>
      </c>
      <c r="N45" s="185" t="str">
        <f>IF(Comp3!N20="","",Comp3!N20)</f>
        <v/>
      </c>
      <c r="O45" s="145" t="str">
        <f>IF(Comp3!O20="","",Comp3!O20)</f>
        <v/>
      </c>
      <c r="P45" s="157" t="str">
        <f>IF(Comp3!P20="","",Comp3!P20)</f>
        <v/>
      </c>
      <c r="Q45" s="156" t="str">
        <f>IF(Comp3!Q20="","",Comp3!Q20)</f>
        <v>Marcela López</v>
      </c>
      <c r="R45" s="250" t="str">
        <f>IF(Comp3!R20="","",Comp3!R20)</f>
        <v/>
      </c>
      <c r="S45" s="108" t="str">
        <f>IF(Comp3!S20="","",Comp3!S20)</f>
        <v/>
      </c>
      <c r="T45" s="185" t="str">
        <f>IF(Comp3!T20="","",Comp3!T20)</f>
        <v/>
      </c>
      <c r="U45" s="145" t="str">
        <f>IF(Comp3!U20="","",Comp3!U20)</f>
        <v/>
      </c>
      <c r="V45" s="157" t="str">
        <f>IF(Comp3!V20="","",Comp3!V20)</f>
        <v/>
      </c>
      <c r="W45" s="156" t="str">
        <f>IF(Comp3!W20="","",Comp3!W20)</f>
        <v/>
      </c>
      <c r="X45" s="158" t="str">
        <f>IF(Comp3!X20="","",Comp3!X20)</f>
        <v/>
      </c>
    </row>
    <row r="46" spans="1:24" s="139" customFormat="1" ht="30" customHeight="1" thickBot="1" x14ac:dyDescent="0.3">
      <c r="A46" s="553" t="s">
        <v>75</v>
      </c>
      <c r="B46" s="129"/>
      <c r="C46" s="130" t="s">
        <v>109</v>
      </c>
      <c r="D46" s="129"/>
      <c r="E46" s="129"/>
      <c r="F46" s="150"/>
      <c r="G46" s="120"/>
      <c r="H46" s="132">
        <f>IF(Comp3!H21="","",Comp3!H21)</f>
        <v>1</v>
      </c>
      <c r="I46" s="232">
        <f>IF(Comp3!I21="","",Comp3!I21)</f>
        <v>1</v>
      </c>
      <c r="J46" s="134">
        <f>IF(Comp3!J21="","",Comp3!J21)</f>
        <v>1</v>
      </c>
      <c r="K46" s="258" t="str">
        <f>IF(Comp3!K21="","",Comp3!K21)</f>
        <v/>
      </c>
      <c r="L46" s="136" t="str">
        <f>IF(Comp3!L21="","",Comp3!L21)</f>
        <v/>
      </c>
      <c r="M46" s="137" t="str">
        <f>IF(Comp3!M21="","",Comp3!M21)</f>
        <v/>
      </c>
      <c r="N46" s="132">
        <f>IF(Comp3!N21="","",Comp3!N21)</f>
        <v>0</v>
      </c>
      <c r="O46" s="133">
        <f>IF(Comp3!O21="","",Comp3!O21)</f>
        <v>0</v>
      </c>
      <c r="P46" s="134" t="str">
        <f>IF(Comp3!P21="","",Comp3!P21)</f>
        <v>No se programaron actividades relacionadas con este objetivo</v>
      </c>
      <c r="Q46" s="135" t="str">
        <f>IF(Comp3!Q21="","",Comp3!Q21)</f>
        <v/>
      </c>
      <c r="R46" s="136" t="str">
        <f>IF(Comp3!R21="","",Comp3!R21)</f>
        <v/>
      </c>
      <c r="S46" s="186" t="str">
        <f>IF(Comp3!S21="","",Comp3!S21)</f>
        <v/>
      </c>
      <c r="T46" s="132">
        <f>IF(Comp3!T21="","",Comp3!T21)</f>
        <v>0</v>
      </c>
      <c r="U46" s="133">
        <f>IF(Comp3!U21="","",Comp3!U21)</f>
        <v>0</v>
      </c>
      <c r="V46" s="134" t="str">
        <f>IF(Comp3!V21="","",Comp3!V21)</f>
        <v>No se programaron actividades relacionadas con este objetivo</v>
      </c>
      <c r="W46" s="135" t="str">
        <f>IF(Comp3!W21="","",Comp3!W21)</f>
        <v/>
      </c>
      <c r="X46" s="136" t="str">
        <f>IF(Comp3!X21="","",Comp3!X21)</f>
        <v/>
      </c>
    </row>
    <row r="47" spans="1:24" ht="370.5" customHeight="1" x14ac:dyDescent="0.25">
      <c r="A47" s="554"/>
      <c r="B47" s="151" t="str">
        <f>IF(Comp3!B22="","",Comp3!B22)</f>
        <v>1.1</v>
      </c>
      <c r="C47" s="183" t="str">
        <f>IF(Comp3!C22="","",Comp3!C22)</f>
        <v>Generar boletín  de  análisis de PQRS</v>
      </c>
      <c r="D47" s="183" t="str">
        <f>IF(Comp3!D22="","",Comp3!D22)</f>
        <v xml:space="preserve">Publicar boletín con análisis de PQRS </v>
      </c>
      <c r="E47" s="183" t="str">
        <f>IF(Comp3!E22="","",Comp3!E22)</f>
        <v>Direccion de Servicios y Atención</v>
      </c>
      <c r="F47" s="194">
        <f>IF(Comp3!F22="","",Comp3!F22)</f>
        <v>43434</v>
      </c>
      <c r="H47" s="187" t="str">
        <f>IF(Comp3!H22="","",Comp3!H22)</f>
        <v/>
      </c>
      <c r="I47" s="230" t="str">
        <f>IF(Comp3!I22="","",Comp3!I22)</f>
        <v>En Avance</v>
      </c>
      <c r="J47" s="157" t="str">
        <f>IF(Comp3!J22="","",Comp3!J22)</f>
        <v/>
      </c>
      <c r="K47" s="214" t="str">
        <f>IF(Comp3!K22="","",Comp3!K22)</f>
        <v>Marcela López</v>
      </c>
      <c r="L47" s="158" t="str">
        <f>IF(Comp3!L22="","",Comp3!L22)</f>
        <v xml:space="preserve">Se verificó la información de acuerdo con las evidencias reportadas.
Evidencia: Publicación de boletín con análisis de PQRS del II semestre de 2017, enero, febrero y marzo de 2018. WEB ICBF: https://www.icbf.gov.co/servicios/informes-boletines-pqrds e INTRANET ICBF:
http://www.icbf.gov.co/portal/page/portal/IntranetICBF/organigrama/SecretariaGeneral/ServiciosyAtencion/ProcesosYEventos/Boletines%20DSyA:Boletines:Tab
</v>
      </c>
      <c r="M47" s="105" t="str">
        <f>IF(Comp3!M22="","",Comp3!M22)</f>
        <v/>
      </c>
      <c r="N47" s="187" t="str">
        <f>IF(Comp3!N22="","",Comp3!N22)</f>
        <v/>
      </c>
      <c r="O47" s="145" t="str">
        <f>IF(Comp3!O22="","",Comp3!O22)</f>
        <v/>
      </c>
      <c r="P47" s="157" t="str">
        <f>IF(Comp3!P22="","",Comp3!P22)</f>
        <v/>
      </c>
      <c r="Q47" s="156" t="str">
        <f>IF(Comp3!Q22="","",Comp3!Q22)</f>
        <v>Marcela López</v>
      </c>
      <c r="R47" s="158" t="str">
        <f>IF(Comp3!R22="","",Comp3!R22)</f>
        <v/>
      </c>
      <c r="S47" s="108" t="str">
        <f>IF(Comp3!S22="","",Comp3!S22)</f>
        <v/>
      </c>
      <c r="T47" s="187" t="str">
        <f>IF(Comp3!T22="","",Comp3!T22)</f>
        <v/>
      </c>
      <c r="U47" s="145" t="str">
        <f>IF(Comp3!U22="","",Comp3!U22)</f>
        <v/>
      </c>
      <c r="V47" s="157" t="str">
        <f>IF(Comp3!V22="","",Comp3!V22)</f>
        <v/>
      </c>
      <c r="W47" s="156" t="str">
        <f>IF(Comp3!W22="","",Comp3!W22)</f>
        <v/>
      </c>
      <c r="X47" s="158" t="str">
        <f>IF(Comp3!X22="","",Comp3!X22)</f>
        <v/>
      </c>
    </row>
    <row r="48" spans="1:24" ht="112.5" customHeight="1" x14ac:dyDescent="0.25">
      <c r="A48" s="554"/>
      <c r="B48" s="151" t="str">
        <f>IF(Comp3!B23="","",Comp3!B23)</f>
        <v>1.2</v>
      </c>
      <c r="C48" s="183" t="str">
        <f>IF(Comp3!C23="","",Comp3!C23)</f>
        <v>Encuesta para identificar temática</v>
      </c>
      <c r="D48" s="183" t="str">
        <f>IF(Comp3!D23="","",Comp3!D23)</f>
        <v>(209) encuestas y/o consultas</v>
      </c>
      <c r="E48" s="183" t="str">
        <f>IF(Comp3!E23="","",Comp3!E23)</f>
        <v>Subdirección de  Monitoreo y Evaluación/Directores Regionales Coordinadores de CZ</v>
      </c>
      <c r="F48" s="194">
        <f>IF(Comp3!F23="","",Comp3!F23)</f>
        <v>43281</v>
      </c>
      <c r="H48" s="187">
        <f>IF(Comp3!H23="","",Comp3!H23)</f>
        <v>1</v>
      </c>
      <c r="I48" s="230" t="str">
        <f>IF(Comp3!I23="","",Comp3!I23)</f>
        <v>En Avance</v>
      </c>
      <c r="J48" s="157" t="str">
        <f>IF(Comp3!J23="","",Comp3!J23)</f>
        <v/>
      </c>
      <c r="K48" s="214" t="str">
        <f>IF(Comp3!K23="","",Comp3!K23)</f>
        <v>Marcela López</v>
      </c>
      <c r="L48" s="158" t="str">
        <f>IF(Comp3!L23="","",Comp3!L23)</f>
        <v>Se brindó orientaciones con respecto a las encuestas y/o consultas a las Regionales en videoconferencia realizada el 18/04/2018. 
Evidencia: Lista de asistencia de videoconferencia realizada en 18 de abril de 2018 sobre propuestas e inquietudes del proceso de rendición de cuentas. Presentación en power point "Rendición Pública de Cuentas 2018"</v>
      </c>
      <c r="M48" s="105" t="str">
        <f>IF(Comp3!M23="","",Comp3!M23)</f>
        <v/>
      </c>
      <c r="N48" s="187" t="str">
        <f>IF(Comp3!N23="","",Comp3!N23)</f>
        <v/>
      </c>
      <c r="O48" s="145" t="str">
        <f>IF(Comp3!O23="","",Comp3!O23)</f>
        <v/>
      </c>
      <c r="P48" s="157" t="str">
        <f>IF(Comp3!P23="","",Comp3!P23)</f>
        <v/>
      </c>
      <c r="Q48" s="156" t="str">
        <f>IF(Comp3!Q23="","",Comp3!Q23)</f>
        <v>Marcela López</v>
      </c>
      <c r="R48" s="158" t="str">
        <f>IF(Comp3!R23="","",Comp3!R23)</f>
        <v/>
      </c>
      <c r="S48" s="108" t="str">
        <f>IF(Comp3!S23="","",Comp3!S23)</f>
        <v/>
      </c>
      <c r="T48" s="187" t="str">
        <f>IF(Comp3!T23="","",Comp3!T23)</f>
        <v/>
      </c>
      <c r="U48" s="145" t="str">
        <f>IF(Comp3!U23="","",Comp3!U23)</f>
        <v/>
      </c>
      <c r="V48" s="157" t="str">
        <f>IF(Comp3!V23="","",Comp3!V23)</f>
        <v/>
      </c>
      <c r="W48" s="156" t="str">
        <f>IF(Comp3!W23="","",Comp3!W23)</f>
        <v/>
      </c>
      <c r="X48" s="158" t="str">
        <f>IF(Comp3!X23="","",Comp3!X23)</f>
        <v/>
      </c>
    </row>
    <row r="49" spans="1:24" ht="141.75" customHeight="1" x14ac:dyDescent="0.25">
      <c r="A49" s="554"/>
      <c r="B49" s="151" t="str">
        <f>IF(Comp3!B24="","",Comp3!B24)</f>
        <v>1.3</v>
      </c>
      <c r="C49" s="183" t="str">
        <f>IF(Comp3!C24="","",Comp3!C24)</f>
        <v>Definir Contenidos mínimos de información para la Rendición Publica de Cuentas y Mesas Publicas en cada Regional / CZ</v>
      </c>
      <c r="D49" s="183" t="str">
        <f>IF(Comp3!D24="","",Comp3!D24)</f>
        <v>Contenidos mínimos de información para la RPC y MP en cada Regional / CZ definidos</v>
      </c>
      <c r="E49" s="183" t="str">
        <f>IF(Comp3!E24="","",Comp3!E24)</f>
        <v>Subdirección de  Monitoreo y Evaluación/Directores Regionales Coordinadores de CZ</v>
      </c>
      <c r="F49" s="194">
        <f>IF(Comp3!F24="","",Comp3!F24)</f>
        <v>42946</v>
      </c>
      <c r="H49" s="187" t="str">
        <f>IF(Comp3!H24="","",Comp3!H24)</f>
        <v/>
      </c>
      <c r="I49" s="230" t="str">
        <f>IF(Comp3!I24="","",Comp3!I24)</f>
        <v>Cumplida (DT)</v>
      </c>
      <c r="J49" s="157" t="str">
        <f>IF(Comp3!J24="","",Comp3!J24)</f>
        <v/>
      </c>
      <c r="K49" s="214" t="str">
        <f>IF(Comp3!K24="","",Comp3!K24)</f>
        <v>Marcela López</v>
      </c>
      <c r="L49" s="158" t="str">
        <f>IF(Comp3!L24="","",Comp3!L24)</f>
        <v xml:space="preserve">Se actualizaron y se ubicaron en la ruta NAS de caja de herramientas las maquetas actualizadas para que sean utilizadas por cada una de las regionales de acuerdo a sus requerimientos.
Evidencia: Maquetas con contenidos mínimos actualizados. \\172.16.9.31\ArchivosICBF\Direccion de Planeación\Caja de Herramientas MP y RPC 2018\Caja de Herramientas 2018\
</v>
      </c>
      <c r="M49" s="105" t="str">
        <f>IF(Comp3!M24="","",Comp3!M24)</f>
        <v/>
      </c>
      <c r="N49" s="187" t="str">
        <f>IF(Comp3!N24="","",Comp3!N24)</f>
        <v/>
      </c>
      <c r="O49" s="145" t="str">
        <f>IF(Comp3!O24="","",Comp3!O24)</f>
        <v/>
      </c>
      <c r="P49" s="157" t="str">
        <f>IF(Comp3!P24="","",Comp3!P24)</f>
        <v/>
      </c>
      <c r="Q49" s="156" t="str">
        <f>IF(Comp3!Q24="","",Comp3!Q24)</f>
        <v>Marcela López</v>
      </c>
      <c r="R49" s="250" t="str">
        <f>IF(Comp3!R24="","",Comp3!R24)</f>
        <v/>
      </c>
      <c r="S49" s="108" t="str">
        <f>IF(Comp3!S24="","",Comp3!S24)</f>
        <v/>
      </c>
      <c r="T49" s="187" t="str">
        <f>IF(Comp3!T24="","",Comp3!T24)</f>
        <v/>
      </c>
      <c r="U49" s="145" t="str">
        <f>IF(Comp3!U24="","",Comp3!U24)</f>
        <v/>
      </c>
      <c r="V49" s="157" t="str">
        <f>IF(Comp3!V24="","",Comp3!V24)</f>
        <v/>
      </c>
      <c r="W49" s="156" t="str">
        <f>IF(Comp3!W24="","",Comp3!W24)</f>
        <v/>
      </c>
      <c r="X49" s="158" t="str">
        <f>IF(Comp3!X24="","",Comp3!X24)</f>
        <v/>
      </c>
    </row>
    <row r="50" spans="1:24" ht="124.5" customHeight="1" thickBot="1" x14ac:dyDescent="0.3">
      <c r="A50" s="554"/>
      <c r="B50" s="151" t="str">
        <f>IF(Comp3!B25="","",Comp3!B25)</f>
        <v>1.4</v>
      </c>
      <c r="C50" s="183" t="str">
        <f>IF(Comp3!C25="","",Comp3!C25)</f>
        <v xml:space="preserve">Publicar la información con antelación  de por lo menos 10 días a la fecha prevista para la realización de las Rendición Publica de Cuentas y Mesas Publicas   en Carteleras dispuestas por cada regional y/o zonal </v>
      </c>
      <c r="D50" s="183" t="str">
        <f>IF(Comp3!D25="","",Comp3!D25)</f>
        <v xml:space="preserve">confirmación de la publicación de las fechas de RPC y MP  por parte de las Direcciones Regionales </v>
      </c>
      <c r="E50" s="183" t="str">
        <f>IF(Comp3!E25="","",Comp3!E25)</f>
        <v>Direccion de Servicios y Atención/Directores Regionales Coordinadores de CZ</v>
      </c>
      <c r="F50" s="194">
        <f>IF(Comp3!F25="","",Comp3!F25)</f>
        <v>43008</v>
      </c>
      <c r="H50" s="187" t="str">
        <f>IF(Comp3!H25="","",Comp3!H25)</f>
        <v/>
      </c>
      <c r="I50" s="230" t="str">
        <f>IF(Comp3!I25="","",Comp3!I25)</f>
        <v>En Avance</v>
      </c>
      <c r="J50" s="157" t="str">
        <f>IF(Comp3!J25="","",Comp3!J25)</f>
        <v/>
      </c>
      <c r="K50" s="214" t="str">
        <f>IF(Comp3!K25="","",Comp3!K25)</f>
        <v>Marcela López</v>
      </c>
      <c r="L50" s="158" t="str">
        <f>IF(Comp3!L25="","",Comp3!L25)</f>
        <v xml:space="preserve">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v>
      </c>
      <c r="M50" s="105" t="str">
        <f>IF(Comp3!M25="","",Comp3!M25)</f>
        <v/>
      </c>
      <c r="N50" s="187" t="str">
        <f>IF(Comp3!N25="","",Comp3!N25)</f>
        <v/>
      </c>
      <c r="O50" s="145" t="str">
        <f>IF(Comp3!O25="","",Comp3!O25)</f>
        <v/>
      </c>
      <c r="P50" s="157" t="str">
        <f>IF(Comp3!P25="","",Comp3!P25)</f>
        <v/>
      </c>
      <c r="Q50" s="156" t="str">
        <f>IF(Comp3!Q25="","",Comp3!Q25)</f>
        <v>Marcela López</v>
      </c>
      <c r="R50" s="158" t="str">
        <f>IF(Comp3!R25="","",Comp3!R25)</f>
        <v/>
      </c>
      <c r="S50" s="108" t="str">
        <f>IF(Comp3!S25="","",Comp3!S25)</f>
        <v/>
      </c>
      <c r="T50" s="187" t="str">
        <f>IF(Comp3!T25="","",Comp3!T25)</f>
        <v/>
      </c>
      <c r="U50" s="145" t="str">
        <f>IF(Comp3!U25="","",Comp3!U25)</f>
        <v/>
      </c>
      <c r="V50" s="157" t="str">
        <f>IF(Comp3!V25="","",Comp3!V25)</f>
        <v/>
      </c>
      <c r="W50" s="156" t="str">
        <f>IF(Comp3!W25="","",Comp3!W25)</f>
        <v/>
      </c>
      <c r="X50" s="158" t="str">
        <f>IF(Comp3!X25="","",Comp3!X25)</f>
        <v/>
      </c>
    </row>
    <row r="51" spans="1:24" ht="113.25" hidden="1" customHeight="1" thickBot="1" x14ac:dyDescent="0.3">
      <c r="A51" s="554"/>
      <c r="B51" s="151" t="str">
        <f>IF(Comp3!B26="","",Comp3!B26)</f>
        <v/>
      </c>
      <c r="C51" s="183" t="str">
        <f>IF(Comp3!C26="","",Comp3!C26)</f>
        <v/>
      </c>
      <c r="D51" s="183" t="str">
        <f>IF(Comp3!D26="","",Comp3!D26)</f>
        <v/>
      </c>
      <c r="E51" s="183" t="str">
        <f>IF(Comp3!E26="","",Comp3!E26)</f>
        <v/>
      </c>
      <c r="F51" s="194" t="str">
        <f>IF(Comp3!F26="","",Comp3!F26)</f>
        <v/>
      </c>
      <c r="H51" s="187" t="str">
        <f>IF(Comp3!H26="","",Comp3!H26)</f>
        <v/>
      </c>
      <c r="I51" s="230" t="str">
        <f>IF(Comp3!I26="","",Comp3!I26)</f>
        <v/>
      </c>
      <c r="J51" s="157" t="str">
        <f>IF(Comp3!J26="","",Comp3!J26)</f>
        <v/>
      </c>
      <c r="K51" s="214" t="str">
        <f>IF(Comp3!K26="","",Comp3!K26)</f>
        <v>Marcela López</v>
      </c>
      <c r="L51" s="158" t="str">
        <f>IF(Comp3!L26="","",Comp3!L26)</f>
        <v/>
      </c>
      <c r="M51" s="105" t="str">
        <f>IF(Comp3!M26="","",Comp3!M26)</f>
        <v/>
      </c>
      <c r="N51" s="187" t="str">
        <f>IF(Comp3!N26="","",Comp3!N26)</f>
        <v/>
      </c>
      <c r="O51" s="145" t="str">
        <f>IF(Comp3!O26="","",Comp3!O26)</f>
        <v/>
      </c>
      <c r="P51" s="157" t="str">
        <f>IF(Comp3!P26="","",Comp3!P26)</f>
        <v/>
      </c>
      <c r="Q51" s="156" t="str">
        <f>IF(Comp3!Q26="","",Comp3!Q26)</f>
        <v>Marcela López</v>
      </c>
      <c r="R51" s="158" t="str">
        <f>IF(Comp3!R26="","",Comp3!R26)</f>
        <v/>
      </c>
      <c r="S51" s="108" t="str">
        <f>IF(Comp3!S26="","",Comp3!S26)</f>
        <v/>
      </c>
      <c r="T51" s="187" t="str">
        <f>IF(Comp3!T26="","",Comp3!T26)</f>
        <v/>
      </c>
      <c r="U51" s="145" t="str">
        <f>IF(Comp3!U26="","",Comp3!U26)</f>
        <v/>
      </c>
      <c r="V51" s="157" t="str">
        <f>IF(Comp3!V26="","",Comp3!V26)</f>
        <v/>
      </c>
      <c r="W51" s="156" t="str">
        <f>IF(Comp3!W26="","",Comp3!W26)</f>
        <v/>
      </c>
      <c r="X51" s="158" t="str">
        <f>IF(Comp3!X26="","",Comp3!X26)</f>
        <v/>
      </c>
    </row>
    <row r="52" spans="1:24" ht="30" hidden="1" customHeight="1" thickBot="1" x14ac:dyDescent="0.3">
      <c r="A52" s="554"/>
      <c r="B52" s="151" t="str">
        <f>IF(Comp3!B27="","",Comp3!B27)</f>
        <v/>
      </c>
      <c r="C52" s="183" t="str">
        <f>IF(Comp3!C27="","",Comp3!C27)</f>
        <v/>
      </c>
      <c r="D52" s="183" t="str">
        <f>IF(Comp3!D27="","",Comp3!D27)</f>
        <v/>
      </c>
      <c r="E52" s="183" t="str">
        <f>IF(Comp3!E27="","",Comp3!E27)</f>
        <v/>
      </c>
      <c r="F52" s="194" t="str">
        <f>IF(Comp3!F27="","",Comp3!F27)</f>
        <v/>
      </c>
      <c r="H52" s="187" t="str">
        <f>IF(Comp3!H27="","",Comp3!H27)</f>
        <v/>
      </c>
      <c r="I52" s="230" t="str">
        <f>IF(Comp3!I27="","",Comp3!I27)</f>
        <v/>
      </c>
      <c r="J52" s="157" t="str">
        <f>IF(Comp3!J27="","",Comp3!J27)</f>
        <v/>
      </c>
      <c r="K52" s="214" t="str">
        <f>IF(Comp3!K27="","",Comp3!K27)</f>
        <v>Marcela López</v>
      </c>
      <c r="L52" s="158" t="str">
        <f>IF(Comp3!L27="","",Comp3!L27)</f>
        <v/>
      </c>
      <c r="M52" s="105" t="str">
        <f>IF(Comp3!M27="","",Comp3!M27)</f>
        <v/>
      </c>
      <c r="N52" s="187" t="str">
        <f>IF(Comp3!N27="","",Comp3!N27)</f>
        <v/>
      </c>
      <c r="O52" s="145" t="str">
        <f>IF(Comp3!O27="","",Comp3!O27)</f>
        <v/>
      </c>
      <c r="P52" s="157" t="str">
        <f>IF(Comp3!P27="","",Comp3!P27)</f>
        <v/>
      </c>
      <c r="Q52" s="156" t="str">
        <f>IF(Comp3!Q27="","",Comp3!Q27)</f>
        <v>Marcela López</v>
      </c>
      <c r="R52" s="158" t="str">
        <f>IF(Comp3!R27="","",Comp3!R27)</f>
        <v/>
      </c>
      <c r="S52" s="108" t="str">
        <f>IF(Comp3!S27="","",Comp3!S27)</f>
        <v/>
      </c>
      <c r="T52" s="187" t="str">
        <f>IF(Comp3!T27="","",Comp3!T27)</f>
        <v/>
      </c>
      <c r="U52" s="145" t="str">
        <f>IF(Comp3!U27="","",Comp3!U27)</f>
        <v/>
      </c>
      <c r="V52" s="157" t="str">
        <f>IF(Comp3!V27="","",Comp3!V27)</f>
        <v/>
      </c>
      <c r="W52" s="156" t="str">
        <f>IF(Comp3!W27="","",Comp3!W27)</f>
        <v/>
      </c>
      <c r="X52" s="158" t="str">
        <f>IF(Comp3!X27="","",Comp3!X27)</f>
        <v/>
      </c>
    </row>
    <row r="53" spans="1:24" ht="30" hidden="1" customHeight="1" thickBot="1" x14ac:dyDescent="0.3">
      <c r="A53" s="559"/>
      <c r="B53" s="151" t="str">
        <f>IF(Comp3!B28="","",Comp3!B28)</f>
        <v/>
      </c>
      <c r="C53" s="183" t="str">
        <f>IF(Comp3!C28="","",Comp3!C28)</f>
        <v/>
      </c>
      <c r="D53" s="183" t="str">
        <f>IF(Comp3!D28="","",Comp3!D28)</f>
        <v/>
      </c>
      <c r="E53" s="183" t="str">
        <f>IF(Comp3!E28="","",Comp3!E28)</f>
        <v/>
      </c>
      <c r="F53" s="194" t="str">
        <f>IF(Comp3!F28="","",Comp3!F28)</f>
        <v/>
      </c>
      <c r="H53" s="187" t="str">
        <f>IF(Comp3!H28="","",Comp3!H28)</f>
        <v/>
      </c>
      <c r="I53" s="230" t="str">
        <f>IF(Comp3!I28="","",Comp3!I28)</f>
        <v/>
      </c>
      <c r="J53" s="157" t="str">
        <f>IF(Comp3!J28="","",Comp3!J28)</f>
        <v/>
      </c>
      <c r="K53" s="214" t="str">
        <f>IF(Comp3!K28="","",Comp3!K28)</f>
        <v>Marcela López</v>
      </c>
      <c r="L53" s="158" t="str">
        <f>IF(Comp3!L28="","",Comp3!L28)</f>
        <v/>
      </c>
      <c r="M53" s="105" t="str">
        <f>IF(Comp3!M28="","",Comp3!M28)</f>
        <v/>
      </c>
      <c r="N53" s="187" t="str">
        <f>IF(Comp3!N28="","",Comp3!N28)</f>
        <v/>
      </c>
      <c r="O53" s="145" t="str">
        <f>IF(Comp3!O28="","",Comp3!O28)</f>
        <v/>
      </c>
      <c r="P53" s="157" t="str">
        <f>IF(Comp3!P28="","",Comp3!P28)</f>
        <v/>
      </c>
      <c r="Q53" s="156" t="str">
        <f>IF(Comp3!Q28="","",Comp3!Q28)</f>
        <v>Marcela López</v>
      </c>
      <c r="R53" s="158" t="str">
        <f>IF(Comp3!R28="","",Comp3!R28)</f>
        <v/>
      </c>
      <c r="S53" s="108" t="str">
        <f>IF(Comp3!S28="","",Comp3!S28)</f>
        <v/>
      </c>
      <c r="T53" s="187" t="str">
        <f>IF(Comp3!T28="","",Comp3!T28)</f>
        <v/>
      </c>
      <c r="U53" s="145" t="str">
        <f>IF(Comp3!U28="","",Comp3!U28)</f>
        <v/>
      </c>
      <c r="V53" s="157" t="str">
        <f>IF(Comp3!V28="","",Comp3!V28)</f>
        <v/>
      </c>
      <c r="W53" s="156" t="str">
        <f>IF(Comp3!W28="","",Comp3!W28)</f>
        <v/>
      </c>
      <c r="X53" s="158" t="str">
        <f>IF(Comp3!X28="","",Comp3!X28)</f>
        <v/>
      </c>
    </row>
    <row r="54" spans="1:24" s="139" customFormat="1" ht="30" customHeight="1" thickBot="1" x14ac:dyDescent="0.3">
      <c r="A54" s="553" t="s">
        <v>76</v>
      </c>
      <c r="B54" s="129"/>
      <c r="C54" s="130" t="s">
        <v>110</v>
      </c>
      <c r="D54" s="129"/>
      <c r="E54" s="129"/>
      <c r="F54" s="150"/>
      <c r="G54" s="120"/>
      <c r="H54" s="132">
        <f>IF(Comp3!H29="","",Comp3!H29)</f>
        <v>1</v>
      </c>
      <c r="I54" s="232">
        <f>IF(Comp3!I29="","",Comp3!I29)</f>
        <v>1</v>
      </c>
      <c r="J54" s="134">
        <f>IF(Comp3!J29="","",Comp3!J29)</f>
        <v>1</v>
      </c>
      <c r="K54" s="258" t="str">
        <f>IF(Comp3!K29="","",Comp3!K29)</f>
        <v/>
      </c>
      <c r="L54" s="136" t="str">
        <f>IF(Comp3!L29="","",Comp3!L29)</f>
        <v/>
      </c>
      <c r="M54" s="137" t="str">
        <f>IF(Comp3!M29="","",Comp3!M29)</f>
        <v/>
      </c>
      <c r="N54" s="132">
        <f>IF(Comp3!N29="","",Comp3!N29)</f>
        <v>0</v>
      </c>
      <c r="O54" s="133">
        <f>IF(Comp3!O29="","",Comp3!O29)</f>
        <v>0</v>
      </c>
      <c r="P54" s="134" t="str">
        <f>IF(Comp3!P29="","",Comp3!P29)</f>
        <v>No se programaron actividades relacionadas con este objetivo</v>
      </c>
      <c r="Q54" s="135" t="str">
        <f>IF(Comp3!Q29="","",Comp3!Q29)</f>
        <v/>
      </c>
      <c r="R54" s="136" t="str">
        <f>IF(Comp3!R29="","",Comp3!R29)</f>
        <v/>
      </c>
      <c r="S54" s="186" t="str">
        <f>IF(Comp3!S29="","",Comp3!S29)</f>
        <v/>
      </c>
      <c r="T54" s="132">
        <f>IF(Comp3!T29="","",Comp3!T29)</f>
        <v>0</v>
      </c>
      <c r="U54" s="133">
        <f>IF(Comp3!U29="","",Comp3!U29)</f>
        <v>0</v>
      </c>
      <c r="V54" s="134" t="str">
        <f>IF(Comp3!V29="","",Comp3!V29)</f>
        <v>No se programaron actividades relacionadas con este objetivo</v>
      </c>
      <c r="W54" s="135" t="str">
        <f>IF(Comp3!W29="","",Comp3!W29)</f>
        <v/>
      </c>
      <c r="X54" s="136" t="str">
        <f>IF(Comp3!X29="","",Comp3!X29)</f>
        <v/>
      </c>
    </row>
    <row r="55" spans="1:24" ht="136.5" customHeight="1" x14ac:dyDescent="0.25">
      <c r="A55" s="554"/>
      <c r="B55" s="151" t="str">
        <f>IF(Comp3!B30="","",Comp3!B30)</f>
        <v>2.1</v>
      </c>
      <c r="C55" s="183" t="str">
        <f>IF(Comp3!C30="","",Comp3!C30)</f>
        <v>Definir metodología participativa para cada una las audiencias públicas de Rendición Publica de Cuentas y Mesas Publicas</v>
      </c>
      <c r="D55" s="183" t="str">
        <f>IF(Comp3!D30="","",Comp3!D30)</f>
        <v>Metodología participativa definida para las audiencias de RPC y MP</v>
      </c>
      <c r="E55" s="183" t="str">
        <f>IF(Comp3!E30="","",Comp3!E30)</f>
        <v xml:space="preserve">Subdirección de  Monitoreo y Evaluación </v>
      </c>
      <c r="F55" s="194">
        <f>IF(Comp3!F30="","",Comp3!F30)</f>
        <v>43311</v>
      </c>
      <c r="H55" s="187">
        <f>IF(Comp3!H30="","",Comp3!H30)</f>
        <v>1</v>
      </c>
      <c r="I55" s="230" t="str">
        <f>IF(Comp3!I30="","",Comp3!I30)</f>
        <v>Cumplida (DT)</v>
      </c>
      <c r="J55" s="157" t="str">
        <f>IF(Comp3!J30="","",Comp3!J30)</f>
        <v/>
      </c>
      <c r="K55" s="214" t="str">
        <f>IF(Comp3!K30="","",Comp3!K30)</f>
        <v>Marcela López</v>
      </c>
      <c r="L55" s="158" t="str">
        <f>IF(Comp3!L30="","",Comp3!L30)</f>
        <v>Se entregó la metodología participativa definida para audiencias de RPC y MS a las Regionales 
Evidencia: Caja de Herramientas
 \\172.16.9.31\ArchivosICBF\Direccion de Planeación\Caja de Herramientas MP y RPC 2018\Caja de Herramientas 2018\</v>
      </c>
      <c r="M55" s="105" t="str">
        <f>IF(Comp3!M30="","",Comp3!M30)</f>
        <v/>
      </c>
      <c r="N55" s="187" t="str">
        <f>IF(Comp3!N30="","",Comp3!N30)</f>
        <v/>
      </c>
      <c r="O55" s="145" t="str">
        <f>IF(Comp3!O30="","",Comp3!O30)</f>
        <v/>
      </c>
      <c r="P55" s="157" t="str">
        <f>IF(Comp3!P30="","",Comp3!P30)</f>
        <v/>
      </c>
      <c r="Q55" s="156" t="str">
        <f>IF(Comp3!Q30="","",Comp3!Q30)</f>
        <v>Marcela López</v>
      </c>
      <c r="R55" s="158" t="str">
        <f>IF(Comp3!R30="","",Comp3!R30)</f>
        <v/>
      </c>
      <c r="S55" s="108" t="str">
        <f>IF(Comp3!S30="","",Comp3!S30)</f>
        <v/>
      </c>
      <c r="T55" s="187" t="str">
        <f>IF(Comp3!T30="","",Comp3!T30)</f>
        <v/>
      </c>
      <c r="U55" s="145" t="str">
        <f>IF(Comp3!U30="","",Comp3!U30)</f>
        <v/>
      </c>
      <c r="V55" s="157" t="str">
        <f>IF(Comp3!V30="","",Comp3!V30)</f>
        <v/>
      </c>
      <c r="W55" s="156" t="str">
        <f>IF(Comp3!W30="","",Comp3!W30)</f>
        <v/>
      </c>
      <c r="X55" s="158" t="str">
        <f>IF(Comp3!X30="","",Comp3!X30)</f>
        <v/>
      </c>
    </row>
    <row r="56" spans="1:24" ht="67.5" customHeight="1" x14ac:dyDescent="0.25">
      <c r="A56" s="554"/>
      <c r="B56" s="151" t="str">
        <f>IF(Comp3!B31="","",Comp3!B31)</f>
        <v>2.2</v>
      </c>
      <c r="C56" s="183" t="str">
        <f>IF(Comp3!C31="","",Comp3!C31)</f>
        <v>Realizar audiencias publicas,  (209) MP y (33) RPC</v>
      </c>
      <c r="D56" s="183" t="str">
        <f>IF(Comp3!D31="","",Comp3!D31)</f>
        <v>mesas y rendición de cuentas programadas  realizadas</v>
      </c>
      <c r="E56" s="183" t="str">
        <f>IF(Comp3!E31="","",Comp3!E31)</f>
        <v>Subdirección de  Monitoreo y Evaluación / Directores Regionales Coordinadores de CZ</v>
      </c>
      <c r="F56" s="194">
        <f>IF(Comp3!F31="","",Comp3!F31)</f>
        <v>43464</v>
      </c>
      <c r="H56" s="187" t="str">
        <f>IF(Comp3!H31="","",Comp3!H31)</f>
        <v/>
      </c>
      <c r="I56" s="230" t="str">
        <f>IF(Comp3!I31="","",Comp3!I31)</f>
        <v>Sin Avance</v>
      </c>
      <c r="J56" s="157" t="str">
        <f>IF(Comp3!J31="","",Comp3!J31)</f>
        <v/>
      </c>
      <c r="K56" s="214" t="str">
        <f>IF(Comp3!K31="","",Comp3!K31)</f>
        <v>Marcela López</v>
      </c>
      <c r="L56" s="158" t="str">
        <f>IF(Comp3!L31="","",Comp3!L31)</f>
        <v>No se presentó evidencia de avance o cumplimiento</v>
      </c>
      <c r="M56" s="105" t="str">
        <f>IF(Comp3!M31="","",Comp3!M31)</f>
        <v/>
      </c>
      <c r="N56" s="187" t="str">
        <f>IF(Comp3!N31="","",Comp3!N31)</f>
        <v/>
      </c>
      <c r="O56" s="145" t="str">
        <f>IF(Comp3!O31="","",Comp3!O31)</f>
        <v/>
      </c>
      <c r="P56" s="157" t="str">
        <f>IF(Comp3!P31="","",Comp3!P31)</f>
        <v/>
      </c>
      <c r="Q56" s="156" t="str">
        <f>IF(Comp3!Q31="","",Comp3!Q31)</f>
        <v>Marcela López</v>
      </c>
      <c r="R56" s="158" t="str">
        <f>IF(Comp3!R31="","",Comp3!R31)</f>
        <v/>
      </c>
      <c r="S56" s="108" t="str">
        <f>IF(Comp3!S31="","",Comp3!S31)</f>
        <v/>
      </c>
      <c r="T56" s="187" t="str">
        <f>IF(Comp3!T31="","",Comp3!T31)</f>
        <v/>
      </c>
      <c r="U56" s="145" t="str">
        <f>IF(Comp3!U31="","",Comp3!U31)</f>
        <v/>
      </c>
      <c r="V56" s="157" t="str">
        <f>IF(Comp3!V31="","",Comp3!V31)</f>
        <v/>
      </c>
      <c r="W56" s="156" t="str">
        <f>IF(Comp3!W31="","",Comp3!W31)</f>
        <v/>
      </c>
      <c r="X56" s="158" t="str">
        <f>IF(Comp3!X31="","",Comp3!X31)</f>
        <v/>
      </c>
    </row>
    <row r="57" spans="1:24" ht="70.5" customHeight="1" x14ac:dyDescent="0.25">
      <c r="A57" s="554"/>
      <c r="B57" s="151" t="str">
        <f>IF(Comp3!B32="","",Comp3!B32)</f>
        <v>2.3</v>
      </c>
      <c r="C57" s="183" t="str">
        <f>IF(Comp3!C32="","",Comp3!C32)</f>
        <v>Promover la conformación y gestión de grupos de control social a las modalidades de atención en primera infancia</v>
      </c>
      <c r="D57" s="183" t="str">
        <f>IF(Comp3!D32="","",Comp3!D32)</f>
        <v>un total de 1000 Jornadas de Socialización por parte de las EAS que prestan servicio de atención a la Primera Infancia.</v>
      </c>
      <c r="E57" s="183" t="str">
        <f>IF(Comp3!E32="","",Comp3!E32)</f>
        <v>Dirección de Primera Infancia/ EAS/ Directores Regionales Coordinadores de CZ</v>
      </c>
      <c r="F57" s="194">
        <f>IF(Comp3!F32="","",Comp3!F32)</f>
        <v>43464</v>
      </c>
      <c r="H57" s="187" t="str">
        <f>IF(Comp3!H32="","",Comp3!H32)</f>
        <v/>
      </c>
      <c r="I57" s="230" t="str">
        <f>IF(Comp3!I32="","",Comp3!I32)</f>
        <v>Sin Avance</v>
      </c>
      <c r="J57" s="157" t="str">
        <f>IF(Comp3!J32="","",Comp3!J32)</f>
        <v/>
      </c>
      <c r="K57" s="214" t="str">
        <f>IF(Comp3!K32="","",Comp3!K32)</f>
        <v>Marcela López</v>
      </c>
      <c r="L57" s="158" t="str">
        <f>IF(Comp3!L32="","",Comp3!L32)</f>
        <v>No se presentó evidencia de avance o cumplimiento</v>
      </c>
      <c r="M57" s="105" t="str">
        <f>IF(Comp3!M32="","",Comp3!M32)</f>
        <v/>
      </c>
      <c r="N57" s="187" t="str">
        <f>IF(Comp3!N32="","",Comp3!N32)</f>
        <v/>
      </c>
      <c r="O57" s="145" t="str">
        <f>IF(Comp3!O32="","",Comp3!O32)</f>
        <v/>
      </c>
      <c r="P57" s="157" t="str">
        <f>IF(Comp3!P32="","",Comp3!P32)</f>
        <v/>
      </c>
      <c r="Q57" s="156" t="str">
        <f>IF(Comp3!Q32="","",Comp3!Q32)</f>
        <v>Marcela López</v>
      </c>
      <c r="R57" s="250" t="str">
        <f>IF(Comp3!R32="","",Comp3!R32)</f>
        <v/>
      </c>
      <c r="S57" s="108" t="str">
        <f>IF(Comp3!S32="","",Comp3!S32)</f>
        <v/>
      </c>
      <c r="T57" s="187" t="str">
        <f>IF(Comp3!T32="","",Comp3!T32)</f>
        <v/>
      </c>
      <c r="U57" s="145" t="str">
        <f>IF(Comp3!U32="","",Comp3!U32)</f>
        <v/>
      </c>
      <c r="V57" s="157" t="str">
        <f>IF(Comp3!V32="","",Comp3!V32)</f>
        <v/>
      </c>
      <c r="W57" s="156" t="str">
        <f>IF(Comp3!W32="","",Comp3!W32)</f>
        <v/>
      </c>
      <c r="X57" s="158" t="str">
        <f>IF(Comp3!X32="","",Comp3!X32)</f>
        <v/>
      </c>
    </row>
    <row r="58" spans="1:24" ht="75" customHeight="1" thickBot="1" x14ac:dyDescent="0.3">
      <c r="A58" s="560"/>
      <c r="B58" s="151" t="str">
        <f>IF(Comp3!B33="","",Comp3!B33)</f>
        <v>2.4</v>
      </c>
      <c r="C58" s="183" t="str">
        <f>IF(Comp3!C33="","",Comp3!C33)</f>
        <v>Utilizar los canales  electrónicos de comunicación, durante todo el proceso de rendición de cuentas</v>
      </c>
      <c r="D58" s="183" t="str">
        <f>IF(Comp3!D33="","",Comp3!D33)</f>
        <v>Canales de comunicación: Carteleras virtuales y redes sociales utilizadas desde la convocatoria, publicación de la rendición de cuentas</v>
      </c>
      <c r="E58" s="183" t="str">
        <f>IF(Comp3!E33="","",Comp3!E33)</f>
        <v>Enlace Servicios y Atención, Enlace comunicaciones/ Directores Regionales Coordinadores de CZ</v>
      </c>
      <c r="F58" s="194">
        <f>IF(Comp3!F33="","",Comp3!F33)</f>
        <v>43464</v>
      </c>
      <c r="H58" s="187" t="str">
        <f>IF(Comp3!H33="","",Comp3!H33)</f>
        <v/>
      </c>
      <c r="I58" s="230" t="str">
        <f>IF(Comp3!I33="","",Comp3!I33)</f>
        <v>En Avance</v>
      </c>
      <c r="J58" s="157" t="str">
        <f>IF(Comp3!J33="","",Comp3!J33)</f>
        <v/>
      </c>
      <c r="K58" s="214" t="str">
        <f>IF(Comp3!K33="","",Comp3!K33)</f>
        <v>Marcela López</v>
      </c>
      <c r="L58" s="158" t="str">
        <f>IF(Comp3!L33="","",Comp3!L33)</f>
        <v xml:space="preserve">Socialización del cronograma de RPC y MS a partir de la programación enviada por la Regionales y posteriormente consolidada. 
Evidencia: Socialización en  página web de la programación de  eventos de rendición de cuentas  y mesas publicas de las regionales y los centros zonales  (2018). 
https://www.icbf.gov.co/gestion-transparencia/transparencia/planeacion/rendicion-de-cuentas/sede
</v>
      </c>
      <c r="M58" s="105" t="str">
        <f>IF(Comp3!M33="","",Comp3!M33)</f>
        <v/>
      </c>
      <c r="N58" s="187" t="str">
        <f>IF(Comp3!N33="","",Comp3!N33)</f>
        <v/>
      </c>
      <c r="O58" s="145" t="str">
        <f>IF(Comp3!O33="","",Comp3!O33)</f>
        <v/>
      </c>
      <c r="P58" s="157" t="str">
        <f>IF(Comp3!P33="","",Comp3!P33)</f>
        <v/>
      </c>
      <c r="Q58" s="156" t="str">
        <f>IF(Comp3!Q33="","",Comp3!Q33)</f>
        <v>Marcela López</v>
      </c>
      <c r="R58" s="250" t="str">
        <f>IF(Comp3!R33="","",Comp3!R33)</f>
        <v/>
      </c>
      <c r="T58" s="187"/>
      <c r="U58" s="145"/>
      <c r="V58" s="157"/>
      <c r="W58" s="156"/>
      <c r="X58" s="158"/>
    </row>
    <row r="59" spans="1:24" ht="15.75" hidden="1" thickBot="1" x14ac:dyDescent="0.3">
      <c r="A59" s="559"/>
      <c r="B59" s="151" t="str">
        <f>IF(Comp3!B34="","",Comp3!B34)</f>
        <v/>
      </c>
      <c r="C59" s="183" t="str">
        <f>IF(Comp3!C34="","",Comp3!C34)</f>
        <v/>
      </c>
      <c r="D59" s="183" t="str">
        <f>IF(Comp3!D34="","",Comp3!D34)</f>
        <v/>
      </c>
      <c r="E59" s="183" t="str">
        <f>IF(Comp3!E34="","",Comp3!E34)</f>
        <v/>
      </c>
      <c r="F59" s="194" t="str">
        <f>IF(Comp3!F34="","",Comp3!F34)</f>
        <v/>
      </c>
      <c r="H59" s="187" t="str">
        <f>IF(Comp3!H34="","",Comp3!H34)</f>
        <v/>
      </c>
      <c r="I59" s="230" t="str">
        <f>IF(Comp3!I34="","",Comp3!I34)</f>
        <v/>
      </c>
      <c r="J59" s="157" t="str">
        <f>IF(Comp3!J34="","",Comp3!J34)</f>
        <v/>
      </c>
      <c r="K59" s="214" t="str">
        <f>IF(Comp3!K34="","",Comp3!K34)</f>
        <v>Marcela López</v>
      </c>
      <c r="L59" s="158" t="str">
        <f>IF(Comp3!L34="","",Comp3!L34)</f>
        <v/>
      </c>
      <c r="M59" s="105" t="str">
        <f>IF(Comp3!M34="","",Comp3!M34)</f>
        <v/>
      </c>
      <c r="N59" s="187" t="str">
        <f>IF(Comp3!N34="","",Comp3!N34)</f>
        <v/>
      </c>
      <c r="O59" s="145" t="str">
        <f>IF(Comp3!O34="","",Comp3!O34)</f>
        <v/>
      </c>
      <c r="P59" s="157" t="str">
        <f>IF(Comp3!P34="","",Comp3!P34)</f>
        <v/>
      </c>
      <c r="Q59" s="156" t="str">
        <f>IF(Comp3!Q34="","",Comp3!Q34)</f>
        <v>Marcela López</v>
      </c>
      <c r="R59" s="158" t="str">
        <f>IF(Comp3!R34="","",Comp3!R34)</f>
        <v/>
      </c>
      <c r="S59" s="108" t="str">
        <f>IF(Comp3!S34="","",Comp3!S34)</f>
        <v/>
      </c>
      <c r="T59" s="187" t="str">
        <f>IF(Comp3!T34="","",Comp3!T34)</f>
        <v/>
      </c>
      <c r="U59" s="145" t="str">
        <f>IF(Comp3!U34="","",Comp3!U34)</f>
        <v/>
      </c>
      <c r="V59" s="157" t="str">
        <f>IF(Comp3!V34="","",Comp3!V34)</f>
        <v/>
      </c>
      <c r="W59" s="156" t="str">
        <f>IF(Comp3!W34="","",Comp3!W34)</f>
        <v/>
      </c>
      <c r="X59" s="158" t="str">
        <f>IF(Comp3!X34="","",Comp3!X34)</f>
        <v/>
      </c>
    </row>
    <row r="60" spans="1:24" s="139" customFormat="1" ht="26.25" thickBot="1" x14ac:dyDescent="0.3">
      <c r="A60" s="553" t="s">
        <v>77</v>
      </c>
      <c r="B60" s="129"/>
      <c r="C60" s="130" t="s">
        <v>111</v>
      </c>
      <c r="D60" s="129"/>
      <c r="E60" s="129"/>
      <c r="F60" s="150"/>
      <c r="G60" s="120"/>
      <c r="H60" s="132">
        <f>IF(Comp3!H35="","",Comp3!H35)</f>
        <v>0</v>
      </c>
      <c r="I60" s="232">
        <f>IF(Comp3!I35="","",Comp3!I35)</f>
        <v>0</v>
      </c>
      <c r="J60" s="134" t="str">
        <f>IF(Comp3!J35="","",Comp3!J35)</f>
        <v>No se programaron actividades relacionadas con este objetivo</v>
      </c>
      <c r="K60" s="258" t="str">
        <f>IF(Comp3!K35="","",Comp3!K35)</f>
        <v/>
      </c>
      <c r="L60" s="136" t="str">
        <f>IF(Comp3!L35="","",Comp3!L35)</f>
        <v/>
      </c>
      <c r="M60" s="137" t="str">
        <f>IF(Comp3!M35="","",Comp3!M35)</f>
        <v/>
      </c>
      <c r="N60" s="132">
        <f>IF(Comp3!N35="","",Comp3!N35)</f>
        <v>0</v>
      </c>
      <c r="O60" s="133">
        <f>IF(Comp3!O35="","",Comp3!O35)</f>
        <v>0</v>
      </c>
      <c r="P60" s="134" t="str">
        <f>IF(Comp3!P35="","",Comp3!P35)</f>
        <v>No se programaron actividades relacionadas con este objetivo</v>
      </c>
      <c r="Q60" s="135" t="str">
        <f>IF(Comp3!Q35="","",Comp3!Q35)</f>
        <v/>
      </c>
      <c r="R60" s="136" t="str">
        <f>IF(Comp3!R35="","",Comp3!R35)</f>
        <v/>
      </c>
      <c r="S60" s="186" t="str">
        <f>IF(Comp3!S35="","",Comp3!S35)</f>
        <v/>
      </c>
      <c r="T60" s="132">
        <f>IF(Comp3!T35="","",Comp3!T35)</f>
        <v>0</v>
      </c>
      <c r="U60" s="133">
        <f>IF(Comp3!U35="","",Comp3!U35)</f>
        <v>0</v>
      </c>
      <c r="V60" s="134" t="str">
        <f>IF(Comp3!V35="","",Comp3!V35)</f>
        <v>No se programaron actividades relacionadas con este objetivo</v>
      </c>
      <c r="W60" s="135" t="str">
        <f>IF(Comp3!W35="","",Comp3!W35)</f>
        <v/>
      </c>
      <c r="X60" s="136" t="str">
        <f>IF(Comp3!X35="","",Comp3!X35)</f>
        <v/>
      </c>
    </row>
    <row r="61" spans="1:24" ht="144" customHeight="1" x14ac:dyDescent="0.25">
      <c r="A61" s="554"/>
      <c r="B61" s="151" t="str">
        <f>IF(Comp3!B36="","",Comp3!B36)</f>
        <v>3.1</v>
      </c>
      <c r="C61" s="183" t="str">
        <f>IF(Comp3!C36="","",Comp3!C36)</f>
        <v>Actualizar y desarrollar en el  curso virtual de trasparencia  el modulo  de rendición de cuentas,  con los servidores públicos    mediante  el acompañamiento y socialización del mismo, con el fin de interiorizar la cultura de rendición de cuentas</v>
      </c>
      <c r="D61" s="183" t="str">
        <f>IF(Comp3!D36="","",Comp3!D36)</f>
        <v xml:space="preserve">Promoción de la cultura de Rendición de Cuentas promocionada a través del curso 
(25% de los inscritos en el aula virtual de transparencia  logren la certificación) </v>
      </c>
      <c r="E61" s="183" t="str">
        <f>IF(Comp3!E36="","",Comp3!E36)</f>
        <v xml:space="preserve">Dirección de Planeación y Control de Gestión/ Subdirección de Monitoreo y Evaluación,  Gestión Humana, Dirección de Servicios y Atención </v>
      </c>
      <c r="F61" s="194">
        <f>IF(Comp3!F36="","",Comp3!F36)</f>
        <v>43464</v>
      </c>
      <c r="H61" s="187" t="str">
        <f>IF(Comp3!H36="","",Comp3!H36)</f>
        <v/>
      </c>
      <c r="I61" s="230" t="str">
        <f>IF(Comp3!I36="","",Comp3!I36)</f>
        <v>N/A</v>
      </c>
      <c r="J61" s="157" t="str">
        <f>IF(Comp3!J36="","",Comp3!J36)</f>
        <v/>
      </c>
      <c r="K61" s="214" t="str">
        <f>IF(Comp3!K36="","",Comp3!K36)</f>
        <v>Marcela López</v>
      </c>
      <c r="L61" s="158" t="str">
        <f>IF(Comp3!L36="","",Comp3!L36)</f>
        <v xml:space="preserve">La periodicidad del reporte de esta actividad es semestral por lo tanto aún no inicia. </v>
      </c>
      <c r="M61" s="105" t="str">
        <f>IF(Comp3!M36="","",Comp3!M36)</f>
        <v/>
      </c>
      <c r="N61" s="187" t="str">
        <f>IF(Comp3!N36="","",Comp3!N36)</f>
        <v/>
      </c>
      <c r="O61" s="145" t="str">
        <f>IF(Comp3!O36="","",Comp3!O36)</f>
        <v/>
      </c>
      <c r="P61" s="157" t="str">
        <f>IF(Comp3!P36="","",Comp3!P36)</f>
        <v/>
      </c>
      <c r="Q61" s="156" t="str">
        <f>IF(Comp3!Q36="","",Comp3!Q36)</f>
        <v>Marcela López</v>
      </c>
      <c r="R61" s="158" t="str">
        <f>IF(Comp3!R36="","",Comp3!R36)</f>
        <v/>
      </c>
      <c r="S61" s="108" t="str">
        <f>IF(Comp3!S36="","",Comp3!S36)</f>
        <v/>
      </c>
      <c r="T61" s="187" t="str">
        <f>IF(Comp3!T36="","",Comp3!T36)</f>
        <v/>
      </c>
      <c r="U61" s="145" t="str">
        <f>IF(Comp3!U36="","",Comp3!U36)</f>
        <v/>
      </c>
      <c r="V61" s="157" t="str">
        <f>IF(Comp3!V36="","",Comp3!V36)</f>
        <v/>
      </c>
      <c r="W61" s="156" t="str">
        <f>IF(Comp3!W36="","",Comp3!W36)</f>
        <v/>
      </c>
      <c r="X61" s="158" t="str">
        <f>IF(Comp3!X36="","",Comp3!X36)</f>
        <v/>
      </c>
    </row>
    <row r="62" spans="1:24" ht="90" customHeight="1" x14ac:dyDescent="0.25">
      <c r="A62" s="554"/>
      <c r="B62" s="151" t="str">
        <f>IF(Comp3!B37="","",Comp3!B37)</f>
        <v>3.2</v>
      </c>
      <c r="C62" s="183" t="str">
        <f>IF(Comp3!C37="","",Comp3!C37)</f>
        <v xml:space="preserve">Socializar y visibilizar la información </v>
      </c>
      <c r="D62" s="183" t="str">
        <f>IF(Comp3!D37="","",Comp3!D37)</f>
        <v>Estrategia de Comunicación: 
de transparencia</v>
      </c>
      <c r="E62" s="183" t="str">
        <f>IF(Comp3!E37="","",Comp3!E37)</f>
        <v xml:space="preserve">Oficina Asesora de Comunicaciones/ Subdirección de  Monitoreo y Evaluación </v>
      </c>
      <c r="F62" s="194">
        <f>IF(Comp3!F37="","",Comp3!F37)</f>
        <v>43464</v>
      </c>
      <c r="H62" s="187" t="str">
        <f>IF(Comp3!H37="","",Comp3!H37)</f>
        <v/>
      </c>
      <c r="I62" s="230" t="str">
        <f>IF(Comp3!I37="","",Comp3!I37)</f>
        <v>En Avance</v>
      </c>
      <c r="J62" s="157" t="str">
        <f>IF(Comp3!J37="","",Comp3!J37)</f>
        <v/>
      </c>
      <c r="K62" s="260" t="str">
        <f>IF(Comp3!K37="","",Comp3!K37)</f>
        <v>Marcela López</v>
      </c>
      <c r="L62" s="189" t="str">
        <f>IF(Comp3!L37="","",Comp3!L37)</f>
        <v xml:space="preserve">Se hace 4 publicaciones de transparencia en el boletín semanal Vive ICBF sobre confidencialidad de identidad - canales de atención al usuario - políticas de riesgos y gestión regional - Tiempo para planear. 
Se hacen 2 Publicaciones, el 5 de marzo se hace publicación del Boletín Vive ICBF sobre Data Set, hablando sobre los datos abiertos de Bienestarina - el 20 de marzo se hace publicación sobre conferencia de transparencia, dirigida a los colaboradores de la sede.
Se hacen 3 publicaciones. El 11 de abril en el boletín No 11 se publica La Ley de
Transparencia y acceso a la información Ley 1712 de 2014 - Se publica el 16 de abril en el Boletín No. 12 Sabías que el ICBF fijó en el Plan Indicativo Institucional 2015 - 2018. - Se publica el 23 de abril en el Boletín No. 13 Para el ICBF la Rendición Pública de Cuentas es un proceso fundamental de participación ciudadana.
Evidencia: Boletín Vive ICBF del 5/02/18, Boletín Vive ICBF No 3 del 12/02/18, Boletín Vive ICBF No 4 del 19/02/18 y Boletín Vive ICBF No 5 del 26/02/18, Boletín Vive ICBF No 6 del 05/03/18, Vive ICBF No 8 del 26/03/18, Boletín Jornada tiempo de planear, Boletín Vive ICBF No 11 del 09/04/18, Boletín Vive ICBF No 12 del 16/04/18, Boletín Vive ICBF No 13 del 23/04/18. </v>
      </c>
      <c r="M62" s="105" t="str">
        <f>IF(Comp3!M37="","",Comp3!M37)</f>
        <v/>
      </c>
      <c r="N62" s="187" t="str">
        <f>IF(Comp3!N37="","",Comp3!N37)</f>
        <v/>
      </c>
      <c r="O62" s="145" t="str">
        <f>IF(Comp3!O37="","",Comp3!O37)</f>
        <v/>
      </c>
      <c r="P62" s="157" t="str">
        <f>IF(Comp3!P37="","",Comp3!P37)</f>
        <v/>
      </c>
      <c r="Q62" s="188" t="str">
        <f>IF(Comp3!Q37="","",Comp3!Q37)</f>
        <v>Marcela López</v>
      </c>
      <c r="R62" s="189" t="str">
        <f>IF(Comp3!R37="","",Comp3!R37)</f>
        <v/>
      </c>
      <c r="S62" s="108" t="str">
        <f>IF(Comp3!S37="","",Comp3!S37)</f>
        <v/>
      </c>
      <c r="T62" s="187" t="str">
        <f>IF(Comp3!T37="","",Comp3!T37)</f>
        <v/>
      </c>
      <c r="U62" s="145" t="str">
        <f>IF(Comp3!U37="","",Comp3!U37)</f>
        <v/>
      </c>
      <c r="V62" s="157" t="str">
        <f>IF(Comp3!V37="","",Comp3!V37)</f>
        <v/>
      </c>
      <c r="W62" s="188" t="str">
        <f>IF(Comp3!W37="","",Comp3!W37)</f>
        <v/>
      </c>
      <c r="X62" s="189" t="str">
        <f>IF(Comp3!X37="","",Comp3!X37)</f>
        <v/>
      </c>
    </row>
    <row r="63" spans="1:24" ht="81" customHeight="1" x14ac:dyDescent="0.25">
      <c r="A63" s="554"/>
      <c r="B63" s="151" t="str">
        <f>IF(Comp3!B38="","",Comp3!B38)</f>
        <v>3.3</v>
      </c>
      <c r="C63" s="183" t="str">
        <f>IF(Comp3!C38="","",Comp3!C38)</f>
        <v>Diseñar estrategia que permita articular la información de las MP para retroalimentar en las RPC</v>
      </c>
      <c r="D63" s="183" t="str">
        <f>IF(Comp3!D38="","",Comp3!D38)</f>
        <v>Estrategia de Información de RPC y MP en doble vía implementada</v>
      </c>
      <c r="E63" s="183" t="str">
        <f>IF(Comp3!E38="","",Comp3!E38)</f>
        <v>Subdirección de  Monitoreo y Evaluación / Directores Regionales Coordinadores de CZ</v>
      </c>
      <c r="F63" s="194">
        <f>IF(Comp3!F38="","",Comp3!F38)</f>
        <v>43373</v>
      </c>
      <c r="H63" s="187" t="str">
        <f>IF(Comp3!H38="","",Comp3!H38)</f>
        <v/>
      </c>
      <c r="I63" s="230" t="str">
        <f>IF(Comp3!I38="","",Comp3!I38)</f>
        <v>En Avance</v>
      </c>
      <c r="J63" s="157" t="str">
        <f>IF(Comp3!J38="","",Comp3!J38)</f>
        <v/>
      </c>
      <c r="K63" s="260" t="str">
        <f>IF(Comp3!K38="","",Comp3!K38)</f>
        <v>Marcela López</v>
      </c>
      <c r="L63" s="189" t="str">
        <f>IF(Comp3!L38="","",Comp3!L38)</f>
        <v>Se actualizaron las presentaciones misionales para fortalecer el componente de información  del proceso de RPC 
Evidencia: Caja de Herramientas
 \\172.16.9.31\ArchivosICBF\Direccion de Planeación\Caja de Herramientas MP y RPC 2018\Caja de Herramientas 2018\</v>
      </c>
      <c r="M63" s="105" t="str">
        <f>IF(Comp3!M38="","",Comp3!M38)</f>
        <v/>
      </c>
      <c r="N63" s="187" t="str">
        <f>IF(Comp3!N38="","",Comp3!N38)</f>
        <v/>
      </c>
      <c r="O63" s="145" t="str">
        <f>IF(Comp3!O38="","",Comp3!O38)</f>
        <v/>
      </c>
      <c r="P63" s="157" t="str">
        <f>IF(Comp3!P38="","",Comp3!P38)</f>
        <v/>
      </c>
      <c r="Q63" s="188" t="str">
        <f>IF(Comp3!Q38="","",Comp3!Q38)</f>
        <v>Marcela López</v>
      </c>
      <c r="R63" s="189" t="str">
        <f>IF(Comp3!R38="","",Comp3!R38)</f>
        <v/>
      </c>
      <c r="S63" s="108" t="str">
        <f>IF(Comp3!S38="","",Comp3!S38)</f>
        <v/>
      </c>
      <c r="T63" s="187" t="str">
        <f>IF(Comp3!T38="","",Comp3!T38)</f>
        <v/>
      </c>
      <c r="U63" s="145" t="str">
        <f>IF(Comp3!U38="","",Comp3!U38)</f>
        <v/>
      </c>
      <c r="V63" s="157" t="str">
        <f>IF(Comp3!V38="","",Comp3!V38)</f>
        <v/>
      </c>
      <c r="W63" s="188" t="str">
        <f>IF(Comp3!W38="","",Comp3!W38)</f>
        <v/>
      </c>
      <c r="X63" s="189" t="str">
        <f>IF(Comp3!X38="","",Comp3!X38)</f>
        <v/>
      </c>
    </row>
    <row r="64" spans="1:24" ht="67.5" customHeight="1" thickBot="1" x14ac:dyDescent="0.3">
      <c r="A64" s="554"/>
      <c r="B64" s="151">
        <f>IF(Comp3!B39="","",Comp3!B39)</f>
        <v>3.4</v>
      </c>
      <c r="C64" s="183" t="str">
        <f>IF(Comp3!C39="","",Comp3!C39)</f>
        <v xml:space="preserve">Crear Hashtag para movilizar ciudadanía en diferentes temáticas frente a la rendición de cuentas </v>
      </c>
      <c r="D64" s="183" t="str">
        <f>IF(Comp3!D39="","",Comp3!D39)</f>
        <v xml:space="preserve">estrategia de movilización de rendición de cuentas durante el proceso de Rendición de Cuentas en redes </v>
      </c>
      <c r="E64" s="183" t="str">
        <f>IF(Comp3!E39="","",Comp3!E39)</f>
        <v>Oficina Asesora de Comunicaciones</v>
      </c>
      <c r="F64" s="194">
        <f>IF(Comp3!F39="","",Comp3!F39)</f>
        <v>43464</v>
      </c>
      <c r="H64" s="187" t="str">
        <f>IF(Comp3!H39="","",Comp3!H39)</f>
        <v/>
      </c>
      <c r="I64" s="230" t="str">
        <f>IF(Comp3!I39="","",Comp3!I39)</f>
        <v>En Avance</v>
      </c>
      <c r="J64" s="157" t="str">
        <f>IF(Comp3!J39="","",Comp3!J39)</f>
        <v/>
      </c>
      <c r="K64" s="260" t="str">
        <f>IF(Comp3!K39="","",Comp3!K39)</f>
        <v>Marcela López</v>
      </c>
      <c r="L64" s="189" t="str">
        <f>IF(Comp3!L39="","",Comp3!L39)</f>
        <v xml:space="preserve">Se Publica Mensaje en Twitter sobre la Línea anticorrupción 01800 con el Hashtag #ICBFporLaTransparencia. Se crea El Hashtag  y se publica en Twitter y Facebook las campañas #Colombia Presente con el que se moviliza la ciudadanía, con la estrategia Presente contra el trabajo infantil.  Se publica el Hashtag #ICBFporLaTransparencia con la línea anticorrupción 0314376530 #4. se hace publicación en Twitter el 9 de marzo con el Hashtag #ICBFporLaTransparencia Comunicando Línea Anticorrupción. Se hace publicación en Twitter con el Hashtag #ProtagonistasDeLaPrimeraInfancia. Se hace publicación de Hashtag #ICBFenAcción  en Twitter el  28 de abril mostrando a la comunidad. #PMUfronterizo  Directora(e)  @SOLINDIRAQ1 y Subdirector de Familias y Comunidades @aristidesherrer participan en la toma de decisiones en favor de la comunidad #YUKPA y de las familias migrantes y retornadas en Norte de Santander.  Hashtag #ICBFenAcción - Se hacen 2 publicaciones con el Hashtag  #ColombiaPresente el 24 y 25 de abril sensibilizando a la comunidad.
Evidencia: 2 Twitter del 13/02/18, 2 Twitter del 20/02/18, 1 Twitter del 21/02/18, 2 Twitter del 22/02/18, 3 Twitter del 23/02/18, 1 Twitter del 25/02/18, 3 Twitter del 26/02/18, 1 Twitter del 27/02/18, Twitter del 27/01/18, 1 Twitter del 09/03/18, 1 Twitter del 15/03/18, 1 Twitter del 24/04/18, 1 Twitter del 25/04/18 y 1 Twitter del 28/04/18.   </v>
      </c>
      <c r="M64" s="105" t="str">
        <f>IF(Comp3!M39="","",Comp3!M39)</f>
        <v/>
      </c>
      <c r="N64" s="187" t="str">
        <f>IF(Comp3!N39="","",Comp3!N39)</f>
        <v/>
      </c>
      <c r="O64" s="145" t="str">
        <f>IF(Comp3!O39="","",Comp3!O39)</f>
        <v/>
      </c>
      <c r="P64" s="157" t="str">
        <f>IF(Comp3!P39="","",Comp3!P39)</f>
        <v/>
      </c>
      <c r="Q64" s="188" t="str">
        <f>IF(Comp3!Q39="","",Comp3!Q39)</f>
        <v>Marcela López</v>
      </c>
      <c r="R64" s="189" t="str">
        <f>IF(Comp3!R39="","",Comp3!R39)</f>
        <v/>
      </c>
      <c r="S64" s="108" t="str">
        <f>IF(Comp3!S39="","",Comp3!S39)</f>
        <v/>
      </c>
      <c r="T64" s="187" t="str">
        <f>IF(Comp3!T39="","",Comp3!T39)</f>
        <v/>
      </c>
      <c r="U64" s="145" t="str">
        <f>IF(Comp3!U39="","",Comp3!U39)</f>
        <v/>
      </c>
      <c r="V64" s="157" t="str">
        <f>IF(Comp3!V39="","",Comp3!V39)</f>
        <v/>
      </c>
      <c r="W64" s="188" t="str">
        <f>IF(Comp3!W39="","",Comp3!W39)</f>
        <v/>
      </c>
      <c r="X64" s="189" t="str">
        <f>IF(Comp3!X39="","",Comp3!X39)</f>
        <v/>
      </c>
    </row>
    <row r="65" spans="1:24" ht="15" hidden="1" x14ac:dyDescent="0.25">
      <c r="A65" s="554"/>
      <c r="B65" s="151" t="str">
        <f>IF(Comp3!B40="","",Comp3!B40)</f>
        <v/>
      </c>
      <c r="C65" s="183" t="str">
        <f>IF(Comp3!C40="","",Comp3!C40)</f>
        <v/>
      </c>
      <c r="D65" s="183" t="str">
        <f>IF(Comp3!D40="","",Comp3!D40)</f>
        <v/>
      </c>
      <c r="E65" s="183" t="str">
        <f>IF(Comp3!E40="","",Comp3!E40)</f>
        <v/>
      </c>
      <c r="F65" s="194" t="str">
        <f>IF(Comp3!F40="","",Comp3!F40)</f>
        <v/>
      </c>
      <c r="H65" s="187" t="str">
        <f>IF(Comp3!H40="","",Comp3!H40)</f>
        <v/>
      </c>
      <c r="I65" s="230" t="str">
        <f>IF(Comp3!I40="","",Comp3!I40)</f>
        <v/>
      </c>
      <c r="J65" s="157" t="str">
        <f>IF(Comp3!J40="","",Comp3!J40)</f>
        <v/>
      </c>
      <c r="K65" s="260" t="str">
        <f>IF(Comp3!K40="","",Comp3!K40)</f>
        <v>Marcela López</v>
      </c>
      <c r="L65" s="189" t="str">
        <f>IF(Comp3!L40="","",Comp3!L40)</f>
        <v/>
      </c>
      <c r="M65" s="105" t="str">
        <f>IF(Comp3!M40="","",Comp3!M40)</f>
        <v/>
      </c>
      <c r="N65" s="187" t="str">
        <f>IF(Comp3!N40="","",Comp3!N40)</f>
        <v/>
      </c>
      <c r="O65" s="145" t="str">
        <f>IF(Comp3!O40="","",Comp3!O40)</f>
        <v/>
      </c>
      <c r="P65" s="157" t="str">
        <f>IF(Comp3!P40="","",Comp3!P40)</f>
        <v/>
      </c>
      <c r="Q65" s="188" t="str">
        <f>IF(Comp3!Q40="","",Comp3!Q40)</f>
        <v>Marcela López</v>
      </c>
      <c r="R65" s="189" t="str">
        <f>IF(Comp3!R40="","",Comp3!R40)</f>
        <v/>
      </c>
      <c r="S65" s="108" t="str">
        <f>IF(Comp3!S40="","",Comp3!S40)</f>
        <v/>
      </c>
      <c r="T65" s="187" t="str">
        <f>IF(Comp3!T40="","",Comp3!T40)</f>
        <v/>
      </c>
      <c r="U65" s="145" t="str">
        <f>IF(Comp3!U40="","",Comp3!U40)</f>
        <v/>
      </c>
      <c r="V65" s="157" t="str">
        <f>IF(Comp3!V40="","",Comp3!V40)</f>
        <v/>
      </c>
      <c r="W65" s="188" t="str">
        <f>IF(Comp3!W40="","",Comp3!W40)</f>
        <v/>
      </c>
      <c r="X65" s="189" t="str">
        <f>IF(Comp3!X40="","",Comp3!X40)</f>
        <v/>
      </c>
    </row>
    <row r="66" spans="1:24" ht="97.5" hidden="1" customHeight="1" thickBot="1" x14ac:dyDescent="0.3">
      <c r="A66" s="559"/>
      <c r="B66" s="151" t="str">
        <f>IF(Comp3!B41="","",Comp3!B41)</f>
        <v/>
      </c>
      <c r="C66" s="183" t="str">
        <f>IF(Comp3!C41="","",Comp3!C41)</f>
        <v/>
      </c>
      <c r="D66" s="183" t="str">
        <f>IF(Comp3!D41="","",Comp3!D41)</f>
        <v/>
      </c>
      <c r="E66" s="183" t="str">
        <f>IF(Comp3!E41="","",Comp3!E41)</f>
        <v/>
      </c>
      <c r="F66" s="194" t="str">
        <f>IF(Comp3!F41="","",Comp3!F41)</f>
        <v/>
      </c>
      <c r="H66" s="187" t="str">
        <f>IF(Comp3!H41="","",Comp3!H41)</f>
        <v/>
      </c>
      <c r="I66" s="230" t="str">
        <f>IF(Comp3!I41="","",Comp3!I41)</f>
        <v/>
      </c>
      <c r="J66" s="157" t="str">
        <f>IF(Comp3!J41="","",Comp3!J41)</f>
        <v/>
      </c>
      <c r="K66" s="260" t="str">
        <f>IF(Comp3!K41="","",Comp3!K41)</f>
        <v>Marcela López</v>
      </c>
      <c r="L66" s="189" t="str">
        <f>IF(Comp3!L41="","",Comp3!L41)</f>
        <v/>
      </c>
      <c r="M66" s="105" t="str">
        <f>IF(Comp3!M41="","",Comp3!M41)</f>
        <v/>
      </c>
      <c r="N66" s="187" t="str">
        <f>IF(Comp3!N41="","",Comp3!N41)</f>
        <v/>
      </c>
      <c r="O66" s="145" t="str">
        <f>IF(Comp3!O41="","",Comp3!O41)</f>
        <v/>
      </c>
      <c r="P66" s="157" t="str">
        <f>IF(Comp3!P41="","",Comp3!P41)</f>
        <v/>
      </c>
      <c r="Q66" s="188" t="str">
        <f>IF(Comp3!Q41="","",Comp3!Q41)</f>
        <v>Marcela López</v>
      </c>
      <c r="R66" s="189" t="str">
        <f>IF(Comp3!R41="","",Comp3!R41)</f>
        <v/>
      </c>
      <c r="S66" s="108" t="str">
        <f>IF(Comp3!S41="","",Comp3!S41)</f>
        <v/>
      </c>
      <c r="T66" s="187" t="str">
        <f>IF(Comp3!T41="","",Comp3!T41)</f>
        <v/>
      </c>
      <c r="U66" s="145" t="str">
        <f>IF(Comp3!U41="","",Comp3!U41)</f>
        <v/>
      </c>
      <c r="V66" s="157" t="str">
        <f>IF(Comp3!V41="","",Comp3!V41)</f>
        <v/>
      </c>
      <c r="W66" s="188" t="str">
        <f>IF(Comp3!W41="","",Comp3!W41)</f>
        <v/>
      </c>
      <c r="X66" s="189" t="str">
        <f>IF(Comp3!X41="","",Comp3!X41)</f>
        <v/>
      </c>
    </row>
    <row r="67" spans="1:24" s="139" customFormat="1" ht="30" customHeight="1" thickBot="1" x14ac:dyDescent="0.3">
      <c r="A67" s="553" t="s">
        <v>78</v>
      </c>
      <c r="B67" s="129"/>
      <c r="C67" s="130" t="s">
        <v>112</v>
      </c>
      <c r="D67" s="129"/>
      <c r="E67" s="129"/>
      <c r="F67" s="150"/>
      <c r="G67" s="120"/>
      <c r="H67" s="132">
        <f>IF(Comp3!H42="","",Comp3!H42)</f>
        <v>0</v>
      </c>
      <c r="I67" s="232">
        <f>IF(Comp3!I42="","",Comp3!I42)</f>
        <v>0</v>
      </c>
      <c r="J67" s="134" t="str">
        <f>IF(Comp3!J42="","",Comp3!J42)</f>
        <v>No se programaron actividades relacionadas con este objetivo</v>
      </c>
      <c r="K67" s="258" t="str">
        <f>IF(Comp3!K42="","",Comp3!K42)</f>
        <v/>
      </c>
      <c r="L67" s="136" t="str">
        <f>IF(Comp3!L42="","",Comp3!L42)</f>
        <v/>
      </c>
      <c r="M67" s="137" t="str">
        <f>IF(Comp3!M42="","",Comp3!M42)</f>
        <v/>
      </c>
      <c r="N67" s="132">
        <f>IF(Comp3!N42="","",Comp3!N42)</f>
        <v>0</v>
      </c>
      <c r="O67" s="133">
        <f>IF(Comp3!O42="","",Comp3!O42)</f>
        <v>0</v>
      </c>
      <c r="P67" s="134" t="str">
        <f>IF(Comp3!P42="","",Comp3!P42)</f>
        <v>No se programaron actividades relacionadas con este objetivo</v>
      </c>
      <c r="Q67" s="135" t="str">
        <f>IF(Comp3!Q42="","",Comp3!Q42)</f>
        <v/>
      </c>
      <c r="R67" s="136" t="str">
        <f>IF(Comp3!R42="","",Comp3!R42)</f>
        <v/>
      </c>
      <c r="S67" s="186" t="str">
        <f>IF(Comp3!S42="","",Comp3!S42)</f>
        <v/>
      </c>
      <c r="T67" s="132">
        <f>IF(Comp3!T42="","",Comp3!T42)</f>
        <v>0</v>
      </c>
      <c r="U67" s="133">
        <f>IF(Comp3!U42="","",Comp3!U42)</f>
        <v>0</v>
      </c>
      <c r="V67" s="134" t="str">
        <f>IF(Comp3!V42="","",Comp3!V42)</f>
        <v>No se programaron actividades relacionadas con este objetivo</v>
      </c>
      <c r="W67" s="135" t="str">
        <f>IF(Comp3!W42="","",Comp3!W42)</f>
        <v/>
      </c>
      <c r="X67" s="136" t="str">
        <f>IF(Comp3!X42="","",Comp3!X42)</f>
        <v/>
      </c>
    </row>
    <row r="68" spans="1:24" ht="102" x14ac:dyDescent="0.25">
      <c r="A68" s="554"/>
      <c r="B68" s="444" t="str">
        <f>IF(Comp3!B43="","",Comp3!B43)</f>
        <v>4.1</v>
      </c>
      <c r="C68" s="445" t="str">
        <f>IF(Comp3!C43="","",Comp3!C43)</f>
        <v>Realizar seguimiento a la realización de la Rendición de Cuentas programadas</v>
      </c>
      <c r="D68" s="445" t="str">
        <f>IF(Comp3!D43="","",Comp3!D43)</f>
        <v xml:space="preserve">Informe de Rendición de Cuentas realizadas </v>
      </c>
      <c r="E68" s="445" t="str">
        <f>IF(Comp3!E43="","",Comp3!E43)</f>
        <v>Subdirección de  Monitoreo y Evaluación / Directores Regionales Coordinadores de CZ</v>
      </c>
      <c r="F68" s="442">
        <f>IF(Comp3!F43="","",Comp3!F43)</f>
        <v>43464</v>
      </c>
      <c r="H68" s="187" t="str">
        <f>IF(Comp3!H43="","",Comp3!H43)</f>
        <v/>
      </c>
      <c r="I68" s="230" t="str">
        <f>IF(Comp3!I43="","",Comp3!I43)</f>
        <v>En Avance</v>
      </c>
      <c r="J68" s="157" t="str">
        <f>IF(Comp3!J43="","",Comp3!J43)</f>
        <v/>
      </c>
      <c r="K68" s="214" t="str">
        <f>IF(Comp3!K43="","",Comp3!K43)</f>
        <v>Marcela López</v>
      </c>
      <c r="L68" s="158" t="str">
        <f>IF(Comp3!L43="","",Comp3!L43)</f>
        <v xml:space="preserve">
Se realizó seguimiento a la realización de rendición de cuentas programadas. 
Evidencia: 
Informe de seguimiento primer trimestre 2018 rendición de cuentas y mesas públicas del nivel regional y zonal (Enero - Marzo 2018). </v>
      </c>
      <c r="M68" s="105" t="str">
        <f>IF(Comp3!M43="","",Comp3!M43)</f>
        <v/>
      </c>
      <c r="N68" s="187" t="str">
        <f>IF(Comp3!N43="","",Comp3!N43)</f>
        <v/>
      </c>
      <c r="O68" s="145" t="str">
        <f>IF(Comp3!O43="","",Comp3!O43)</f>
        <v/>
      </c>
      <c r="P68" s="157" t="str">
        <f>IF(Comp3!P43="","",Comp3!P43)</f>
        <v/>
      </c>
      <c r="Q68" s="156" t="str">
        <f>IF(Comp3!Q43="","",Comp3!Q43)</f>
        <v>Marcela López</v>
      </c>
      <c r="R68" s="158" t="str">
        <f>IF(Comp3!R43="","",Comp3!R43)</f>
        <v/>
      </c>
      <c r="S68" s="108" t="str">
        <f>IF(Comp3!S43="","",Comp3!S43)</f>
        <v/>
      </c>
      <c r="T68" s="187" t="str">
        <f>IF(Comp3!T43="","",Comp3!T43)</f>
        <v/>
      </c>
      <c r="U68" s="145" t="str">
        <f>IF(Comp3!U43="","",Comp3!U43)</f>
        <v/>
      </c>
      <c r="V68" s="157" t="str">
        <f>IF(Comp3!V43="","",Comp3!V43)</f>
        <v/>
      </c>
      <c r="W68" s="156" t="str">
        <f>IF(Comp3!W43="","",Comp3!W43)</f>
        <v/>
      </c>
      <c r="X68" s="158" t="str">
        <f>IF(Comp3!X43="","",Comp3!X43)</f>
        <v/>
      </c>
    </row>
    <row r="69" spans="1:24" ht="101.25" customHeight="1" x14ac:dyDescent="0.25">
      <c r="A69" s="554"/>
      <c r="B69" s="446" t="str">
        <f>IF(Comp3!B44="","",Comp3!B44)</f>
        <v>4.2</v>
      </c>
      <c r="C69" s="183" t="str">
        <f>IF(Comp3!C44="","",Comp3!C44)</f>
        <v>Realizar encuestas de evaluación a la ciudadanía en cada una de las actividades de rendición de cuentas</v>
      </c>
      <c r="D69" s="183" t="str">
        <f>IF(Comp3!D44="","",Comp3!D44)</f>
        <v xml:space="preserve"> Informe de  encuestas realizadas.</v>
      </c>
      <c r="E69" s="183" t="str">
        <f>IF(Comp3!E44="","",Comp3!E44)</f>
        <v>Subdirección de  Monitoreo y Evaluación / Directores Regionales Coordinadores de CZ</v>
      </c>
      <c r="F69" s="194">
        <f>IF(Comp3!F44="","",Comp3!F44)</f>
        <v>43464</v>
      </c>
      <c r="H69" s="187" t="str">
        <f>IF(Comp3!H44="","",Comp3!H44)</f>
        <v/>
      </c>
      <c r="I69" s="230" t="str">
        <f>IF(Comp3!I44="","",Comp3!I44)</f>
        <v>Sin Avance</v>
      </c>
      <c r="J69" s="157" t="str">
        <f>IF(Comp3!J44="","",Comp3!J44)</f>
        <v/>
      </c>
      <c r="K69" s="214" t="str">
        <f>IF(Comp3!K44="","",Comp3!K44)</f>
        <v>Marcela López</v>
      </c>
      <c r="L69" s="158" t="str">
        <f>IF(Comp3!L44="","",Comp3!L44)</f>
        <v>No se presentó evidencia de avance o cumplimiento</v>
      </c>
      <c r="M69" s="105" t="str">
        <f>IF(Comp3!M44="","",Comp3!M44)</f>
        <v/>
      </c>
      <c r="N69" s="187" t="str">
        <f>IF(Comp3!N44="","",Comp3!N44)</f>
        <v/>
      </c>
      <c r="O69" s="145" t="str">
        <f>IF(Comp3!O44="","",Comp3!O44)</f>
        <v/>
      </c>
      <c r="P69" s="157" t="str">
        <f>IF(Comp3!P44="","",Comp3!P44)</f>
        <v/>
      </c>
      <c r="Q69" s="156" t="str">
        <f>IF(Comp3!Q44="","",Comp3!Q44)</f>
        <v>Marcela López</v>
      </c>
      <c r="R69" s="158" t="str">
        <f>IF(Comp3!R44="","",Comp3!R44)</f>
        <v/>
      </c>
      <c r="S69" s="108" t="str">
        <f>IF(Comp3!S44="","",Comp3!S44)</f>
        <v/>
      </c>
      <c r="T69" s="187" t="str">
        <f>IF(Comp3!T44="","",Comp3!T44)</f>
        <v/>
      </c>
      <c r="U69" s="145" t="str">
        <f>IF(Comp3!U44="","",Comp3!U44)</f>
        <v/>
      </c>
      <c r="V69" s="157" t="str">
        <f>IF(Comp3!V44="","",Comp3!V44)</f>
        <v/>
      </c>
      <c r="W69" s="156" t="str">
        <f>IF(Comp3!W44="","",Comp3!W44)</f>
        <v/>
      </c>
      <c r="X69" s="158" t="str">
        <f>IF(Comp3!X44="","",Comp3!X44)</f>
        <v/>
      </c>
    </row>
    <row r="70" spans="1:24" ht="60" x14ac:dyDescent="0.25">
      <c r="A70" s="554"/>
      <c r="B70" s="446" t="str">
        <f>IF(Comp3!B45="","",Comp3!B45)</f>
        <v>4.3</v>
      </c>
      <c r="C70" s="183" t="str">
        <f>IF(Comp3!C45="","",Comp3!C45)</f>
        <v>Realizar evaluación y retroalimentación a la gestión institucional en el marco del Comité de Desarrollo Administrativo</v>
      </c>
      <c r="D70" s="183" t="str">
        <f>IF(Comp3!D45="","",Comp3!D45)</f>
        <v>(4) Evaluación y retroalimentación a la gestión institucional en el marco del Comité de Desarrollo Administrativo realizada</v>
      </c>
      <c r="E70" s="183" t="str">
        <f>IF(Comp3!E45="","",Comp3!E45)</f>
        <v>Subdirección de  Monitoreo y Evaluación / Directores Regionales Coordinadores de CZ</v>
      </c>
      <c r="F70" s="194">
        <f>IF(Comp3!F45="","",Comp3!F45)</f>
        <v>43464</v>
      </c>
      <c r="H70" s="187" t="str">
        <f>IF(Comp3!H45="","",Comp3!H45)</f>
        <v/>
      </c>
      <c r="I70" s="230" t="str">
        <f>IF(Comp3!I45="","",Comp3!I45)</f>
        <v>Sin Avance</v>
      </c>
      <c r="J70" s="157" t="str">
        <f>IF(Comp3!J45="","",Comp3!J45)</f>
        <v/>
      </c>
      <c r="K70" s="214" t="str">
        <f>IF(Comp3!K45="","",Comp3!K45)</f>
        <v>Marcela López</v>
      </c>
      <c r="L70" s="158" t="str">
        <f>IF(Comp3!L45="","",Comp3!L45)</f>
        <v>No se presentó evidencia de avance o cumplimiento</v>
      </c>
      <c r="M70" s="105" t="str">
        <f>IF(Comp3!M45="","",Comp3!M45)</f>
        <v/>
      </c>
      <c r="N70" s="187" t="str">
        <f>IF(Comp3!N45="","",Comp3!N45)</f>
        <v/>
      </c>
      <c r="O70" s="145" t="str">
        <f>IF(Comp3!O45="","",Comp3!O45)</f>
        <v/>
      </c>
      <c r="P70" s="157" t="str">
        <f>IF(Comp3!P45="","",Comp3!P45)</f>
        <v/>
      </c>
      <c r="Q70" s="156" t="str">
        <f>IF(Comp3!Q45="","",Comp3!Q45)</f>
        <v>Marcela López</v>
      </c>
      <c r="R70" s="158" t="str">
        <f>IF(Comp3!R45="","",Comp3!R45)</f>
        <v/>
      </c>
      <c r="S70" s="108" t="str">
        <f>IF(Comp3!S45="","",Comp3!S45)</f>
        <v/>
      </c>
      <c r="T70" s="187" t="str">
        <f>IF(Comp3!T45="","",Comp3!T45)</f>
        <v/>
      </c>
      <c r="U70" s="145" t="str">
        <f>IF(Comp3!U45="","",Comp3!U45)</f>
        <v/>
      </c>
      <c r="V70" s="157" t="str">
        <f>IF(Comp3!V45="","",Comp3!V45)</f>
        <v/>
      </c>
      <c r="W70" s="156" t="str">
        <f>IF(Comp3!W45="","",Comp3!W45)</f>
        <v/>
      </c>
      <c r="X70" s="158" t="str">
        <f>IF(Comp3!X45="","",Comp3!X45)</f>
        <v/>
      </c>
    </row>
    <row r="71" spans="1:24" ht="15.75" hidden="1" thickBot="1" x14ac:dyDescent="0.3">
      <c r="A71" s="559"/>
      <c r="B71" s="447" t="str">
        <f>IF(Comp3!B46="","",Comp3!B46)</f>
        <v/>
      </c>
      <c r="C71" s="190" t="str">
        <f>IF(Comp3!C46="","",Comp3!C46)</f>
        <v/>
      </c>
      <c r="D71" s="190" t="str">
        <f>IF(Comp3!D46="","",Comp3!D46)</f>
        <v/>
      </c>
      <c r="E71" s="190" t="str">
        <f>IF(Comp3!E46="","",Comp3!E46)</f>
        <v/>
      </c>
      <c r="F71" s="448" t="str">
        <f>IF(Comp3!F46="","",Comp3!F46)</f>
        <v/>
      </c>
      <c r="H71" s="165" t="str">
        <f>IF(Comp3!H46="","",Comp3!H46)</f>
        <v/>
      </c>
      <c r="I71" s="231" t="str">
        <f>IF(Comp3!I46="","",Comp3!I46)</f>
        <v/>
      </c>
      <c r="J71" s="167" t="str">
        <f>IF(Comp3!J46="","",Comp3!J46)</f>
        <v/>
      </c>
      <c r="K71" s="215" t="str">
        <f>IF(Comp3!K46="","",Comp3!K46)</f>
        <v/>
      </c>
      <c r="L71" s="169" t="str">
        <f>IF(Comp3!L46="","",Comp3!L46)</f>
        <v/>
      </c>
      <c r="M71" s="108" t="str">
        <f>IF(Comp3!M46="","",Comp3!M46)</f>
        <v/>
      </c>
      <c r="N71" s="165" t="str">
        <f>IF(Comp3!N46="","",Comp3!N46)</f>
        <v/>
      </c>
      <c r="O71" s="166" t="str">
        <f>IF(Comp3!O46="","",Comp3!O46)</f>
        <v/>
      </c>
      <c r="P71" s="167" t="str">
        <f>IF(Comp3!P46="","",Comp3!P46)</f>
        <v/>
      </c>
      <c r="Q71" s="168" t="str">
        <f>IF(Comp3!Q46="","",Comp3!Q46)</f>
        <v>Marcela López</v>
      </c>
      <c r="R71" s="169" t="str">
        <f>IF(Comp3!R46="","",Comp3!R46)</f>
        <v/>
      </c>
      <c r="S71" s="108" t="str">
        <f>IF(Comp3!S46="","",Comp3!S46)</f>
        <v/>
      </c>
      <c r="T71" s="165" t="str">
        <f>IF(Comp3!T46="","",Comp3!T46)</f>
        <v/>
      </c>
      <c r="U71" s="166" t="str">
        <f>IF(Comp3!U46="","",Comp3!U46)</f>
        <v/>
      </c>
      <c r="V71" s="167" t="str">
        <f>IF(Comp3!V46="","",Comp3!V46)</f>
        <v/>
      </c>
      <c r="W71" s="168" t="str">
        <f>IF(Comp3!W46="","",Comp3!W46)</f>
        <v/>
      </c>
      <c r="X71" s="169" t="str">
        <f>IF(Comp3!X46="","",Comp3!X46)</f>
        <v/>
      </c>
    </row>
    <row r="72" spans="1:24" ht="13.5" thickBot="1" x14ac:dyDescent="0.3">
      <c r="K72" s="104"/>
      <c r="X72" s="107"/>
    </row>
    <row r="73" spans="1:24" ht="38.1" customHeight="1" thickBot="1" x14ac:dyDescent="0.3">
      <c r="A73" s="174" t="s">
        <v>86</v>
      </c>
      <c r="B73" s="565" t="s">
        <v>129</v>
      </c>
      <c r="C73" s="576"/>
      <c r="D73" s="576"/>
      <c r="E73" s="576"/>
      <c r="F73" s="577"/>
      <c r="G73" s="175"/>
      <c r="H73" s="121" t="s">
        <v>166</v>
      </c>
      <c r="I73" s="122"/>
      <c r="J73" s="176">
        <v>42490</v>
      </c>
      <c r="K73" s="567" t="s">
        <v>161</v>
      </c>
      <c r="L73" s="574" t="s">
        <v>0</v>
      </c>
      <c r="N73" s="121" t="s">
        <v>166</v>
      </c>
      <c r="O73" s="122"/>
      <c r="P73" s="176">
        <v>42978</v>
      </c>
      <c r="Q73" s="567" t="s">
        <v>161</v>
      </c>
      <c r="R73" s="574" t="s">
        <v>0</v>
      </c>
      <c r="T73" s="121" t="s">
        <v>166</v>
      </c>
      <c r="U73" s="122"/>
      <c r="V73" s="176">
        <v>43100</v>
      </c>
      <c r="W73" s="567" t="s">
        <v>161</v>
      </c>
      <c r="X73" s="574" t="s">
        <v>0</v>
      </c>
    </row>
    <row r="74" spans="1:24" ht="26.25" thickBot="1" x14ac:dyDescent="0.3">
      <c r="A74" s="124" t="s">
        <v>11</v>
      </c>
      <c r="B74" s="575" t="s">
        <v>80</v>
      </c>
      <c r="C74" s="570"/>
      <c r="D74" s="177" t="s">
        <v>81</v>
      </c>
      <c r="E74" s="177" t="s">
        <v>82</v>
      </c>
      <c r="F74" s="178" t="s">
        <v>83</v>
      </c>
      <c r="H74" s="128" t="s">
        <v>12</v>
      </c>
      <c r="I74" s="263" t="s">
        <v>10</v>
      </c>
      <c r="J74" s="263" t="s">
        <v>85</v>
      </c>
      <c r="K74" s="568"/>
      <c r="L74" s="568"/>
      <c r="N74" s="128" t="s">
        <v>12</v>
      </c>
      <c r="O74" s="263" t="s">
        <v>10</v>
      </c>
      <c r="P74" s="263" t="s">
        <v>85</v>
      </c>
      <c r="Q74" s="568"/>
      <c r="R74" s="568"/>
      <c r="T74" s="128" t="s">
        <v>12</v>
      </c>
      <c r="U74" s="263" t="s">
        <v>10</v>
      </c>
      <c r="V74" s="263" t="s">
        <v>85</v>
      </c>
      <c r="W74" s="568"/>
      <c r="X74" s="568"/>
    </row>
    <row r="75" spans="1:24" s="139" customFormat="1" ht="30" customHeight="1" thickBot="1" x14ac:dyDescent="0.3">
      <c r="A75" s="553" t="s">
        <v>75</v>
      </c>
      <c r="B75" s="129"/>
      <c r="C75" s="130" t="s">
        <v>114</v>
      </c>
      <c r="D75" s="129"/>
      <c r="E75" s="129"/>
      <c r="F75" s="150"/>
      <c r="G75" s="120"/>
      <c r="H75" s="132">
        <f>IF(Comp4!H12="","",Comp4!H12)</f>
        <v>0</v>
      </c>
      <c r="I75" s="232">
        <f>IF(Comp4!I12="","",Comp4!I12)</f>
        <v>0</v>
      </c>
      <c r="J75" s="134">
        <f>IF(Comp4!J12="","",Comp4!J12)</f>
        <v>0</v>
      </c>
      <c r="K75" s="258" t="str">
        <f>IF(Comp4!K12="","",Comp4!K12)</f>
        <v/>
      </c>
      <c r="L75" s="136" t="str">
        <f>IF(Comp4!L12="","",Comp4!L12)</f>
        <v/>
      </c>
      <c r="M75" s="137" t="str">
        <f>IF(Comp4!M12="","",Comp4!M12)</f>
        <v/>
      </c>
      <c r="N75" s="132">
        <f>IF(Comp4!N12="","",Comp4!N12)</f>
        <v>0</v>
      </c>
      <c r="O75" s="133">
        <f>IF(Comp4!O12="","",Comp4!O12)</f>
        <v>0</v>
      </c>
      <c r="P75" s="134">
        <f>IF(Comp4!P12="","",Comp4!P12)</f>
        <v>0</v>
      </c>
      <c r="Q75" s="135" t="str">
        <f>IF(Comp4!Q12="","",Comp4!Q12)</f>
        <v/>
      </c>
      <c r="R75" s="136" t="str">
        <f>IF(Comp4!R12="","",Comp4!R12)</f>
        <v/>
      </c>
      <c r="S75" s="186" t="str">
        <f>IF(Comp4!S12="","",Comp4!S12)</f>
        <v/>
      </c>
      <c r="T75" s="132">
        <f>IF(Comp4!T12="","",Comp4!T12)</f>
        <v>0</v>
      </c>
      <c r="U75" s="133">
        <f>IF(Comp4!U12="","",Comp4!U12)</f>
        <v>0</v>
      </c>
      <c r="V75" s="134">
        <f>IF(Comp4!V12="","",Comp4!V12)</f>
        <v>0</v>
      </c>
      <c r="W75" s="135" t="str">
        <f>IF(Comp4!W12="","",Comp4!W12)</f>
        <v/>
      </c>
      <c r="X75" s="136" t="str">
        <f>IF(Comp4!X12="","",Comp4!X12)</f>
        <v/>
      </c>
    </row>
    <row r="76" spans="1:24" ht="81" customHeight="1" x14ac:dyDescent="0.25">
      <c r="A76" s="554"/>
      <c r="B76" s="151" t="str">
        <f>IF(Comp4!B13="","",Comp4!B13)</f>
        <v>1.1</v>
      </c>
      <c r="C76" s="191" t="str">
        <f>IF(Comp4!C13="","",Comp4!C13)</f>
        <v>Desarrollar y promover el curso del Proceso de Relacionamiento con el Ciudadano entre los colaboradores de servicios y atención, en el Aula Virtual</v>
      </c>
      <c r="D76" s="191" t="str">
        <f>IF(Comp4!D13="","",Comp4!D13)</f>
        <v xml:space="preserve">Aplicación del curso del aula virtual, lograr la certificación del  40%  de los inscritos </v>
      </c>
      <c r="E76" s="191" t="str">
        <f>IF(Comp4!E13="","",Comp4!E13)</f>
        <v xml:space="preserve">Dirección de Servicios y Atención </v>
      </c>
      <c r="F76" s="154">
        <f>IF(Comp4!F13="","",Comp4!F13)</f>
        <v>43404</v>
      </c>
      <c r="H76" s="182" t="str">
        <f>IF(Comp4!H13="","",Comp4!H13)</f>
        <v/>
      </c>
      <c r="I76" s="230" t="str">
        <f>IF(Comp4!I13="","",Comp4!I13)</f>
        <v>En Avance</v>
      </c>
      <c r="J76" s="157" t="str">
        <f>IF(Comp4!J13="","",Comp4!J13)</f>
        <v/>
      </c>
      <c r="K76" s="254" t="str">
        <f>IF(Comp4!K13="","",Comp4!K13)</f>
        <v>Juliana Arevalo
Angela Parra</v>
      </c>
      <c r="L76" s="164" t="str">
        <f>IF(Comp4!L13="","",Comp4!L13)</f>
        <v>Se esta organizando entre la Dirección de Gestión Humana y la Dirección de Servicios y Atención el contenido del curso virtual “Bienvenidos a Servicios y Atención” que de acuerdo con el correo electrónico del 18/04/2018 iniciaría el lunes 07 de mayo de 2018. Se evidencia listado de personas (Total: 308) a ser convocadas para adelantar el curso. 
Evidencias: 
Correos electrónicos del  13/02/2018 y 04-05-18/04/2018</v>
      </c>
      <c r="M76" s="105" t="str">
        <f>IF(Comp4!M13="","",Comp4!M13)</f>
        <v/>
      </c>
      <c r="N76" s="187" t="str">
        <f>IF(Comp4!N13="","",Comp4!N13)</f>
        <v/>
      </c>
      <c r="O76" s="145" t="str">
        <f>IF(Comp4!O13="","",Comp4!O13)</f>
        <v/>
      </c>
      <c r="P76" s="157" t="str">
        <f>IF(Comp4!P13="","",Comp4!P13)</f>
        <v/>
      </c>
      <c r="Q76" s="254" t="str">
        <f>IF(Comp4!Q13="","",Comp4!Q13)</f>
        <v/>
      </c>
      <c r="R76" s="164" t="str">
        <f>IF(Comp4!R13="","",Comp4!R13)</f>
        <v/>
      </c>
      <c r="S76" s="108" t="str">
        <f>IF(Comp4!S13="","",Comp4!S13)</f>
        <v/>
      </c>
      <c r="T76" s="187" t="str">
        <f>IF(Comp4!T13="","",Comp4!T13)</f>
        <v/>
      </c>
      <c r="U76" s="145" t="str">
        <f>IF(Comp4!U13="","",Comp4!U13)</f>
        <v/>
      </c>
      <c r="V76" s="157" t="str">
        <f>IF(Comp4!V13="","",Comp4!V13)</f>
        <v/>
      </c>
      <c r="W76" s="157" t="str">
        <f>IF(Comp4!W13="","",Comp4!W13)</f>
        <v/>
      </c>
      <c r="X76" s="164" t="str">
        <f>IF(Comp4!X13="","",Comp4!X13)</f>
        <v/>
      </c>
    </row>
    <row r="77" spans="1:24" ht="61.5" customHeight="1" thickBot="1" x14ac:dyDescent="0.3">
      <c r="A77" s="559"/>
      <c r="B77" s="151" t="str">
        <f>IF(Comp4!B14="","",Comp4!B14)</f>
        <v>1.2</v>
      </c>
      <c r="C77" s="191" t="str">
        <f>IF(Comp4!C14="","",Comp4!C14)</f>
        <v xml:space="preserve">Adoptar mediante acto administrativo el modelo de atención presencial </v>
      </c>
      <c r="D77" s="191" t="str">
        <f>IF(Comp4!D14="","",Comp4!D14)</f>
        <v xml:space="preserve">Resolución a través de la cual se adopta el modelo de atención </v>
      </c>
      <c r="E77" s="191" t="str">
        <f>IF(Comp4!E14="","",Comp4!E14)</f>
        <v xml:space="preserve">Dirección de Servicios y Atención  </v>
      </c>
      <c r="F77" s="154">
        <f>IF(Comp4!F14="","",Comp4!F14)</f>
        <v>43281</v>
      </c>
      <c r="H77" s="187" t="str">
        <f>IF(Comp4!H14="","",Comp4!H14)</f>
        <v/>
      </c>
      <c r="I77" s="230" t="str">
        <f>IF(Comp4!I14="","",Comp4!I14)</f>
        <v>En Avance</v>
      </c>
      <c r="J77" s="157" t="str">
        <f>IF(Comp4!J14="","",Comp4!J14)</f>
        <v/>
      </c>
      <c r="K77" s="254" t="str">
        <f>IF(Comp4!K14="","",Comp4!K14)</f>
        <v>Juliana Arevalo
Angela Parra</v>
      </c>
      <c r="L77" s="169" t="str">
        <f>IF(Comp4!L14="","",Comp4!L14)</f>
        <v>Se realizó piloto en el año 2016 del Modelo de Atención Presencial, se presentaron los resultados y la versión preliminar del modelo para validación por parte de las Regionales: Boyacá, Santander, Atlántico, Valle del Cauca, Antioquia, Huila, Bogotá, Cundinamarca y Guainía mediante videoconferencia del 27 de febrero. 
Según informa la Dirección de Servicios y Atención recibieron retroalimentación de las regionales y se consolidó un nuevo documento del Modelo de Atención Presencial, el cual se remite junto con la propuesta de resolución de adopción del modelo y el plan de implementación a la Secretaria General para dar continuidad a las gestiones. 
Evidencias: 
Correo electrónico validación Modelo de Atención Presencial del 14/02/2018, Documento en Word Modelo de Atención Presencial ICBF, Presentación PowerPoint utilizada en la Videoconferencia y Correo electrónico a la Secretaria General del 30/04/2018 con la ruta: \\icbf.gov.co\fs_AAC\F\Direccion de Servicios y Atencion\GRUPO CALIDAD\MODELO DE ATENCIÓN PRESENCIAL\Documento Modelo SG</v>
      </c>
      <c r="M77" s="105" t="str">
        <f>IF(Comp4!M14="","",Comp4!M14)</f>
        <v/>
      </c>
      <c r="N77" s="187" t="str">
        <f>IF(Comp4!N14="","",Comp4!N14)</f>
        <v/>
      </c>
      <c r="O77" s="145" t="str">
        <f>IF(Comp4!O14="","",Comp4!O14)</f>
        <v/>
      </c>
      <c r="P77" s="157" t="str">
        <f>IF(Comp4!P14="","",Comp4!P14)</f>
        <v/>
      </c>
      <c r="Q77" s="254" t="str">
        <f>IF(Comp4!Q14="","",Comp4!Q14)</f>
        <v/>
      </c>
      <c r="R77" s="169" t="str">
        <f>IF(Comp4!R14="","",Comp4!R14)</f>
        <v/>
      </c>
      <c r="S77" s="108" t="str">
        <f>IF(Comp4!S14="","",Comp4!S14)</f>
        <v/>
      </c>
      <c r="T77" s="187" t="str">
        <f>IF(Comp4!T14="","",Comp4!T14)</f>
        <v/>
      </c>
      <c r="U77" s="145" t="str">
        <f>IF(Comp4!U14="","",Comp4!U14)</f>
        <v/>
      </c>
      <c r="V77" s="157" t="str">
        <f>IF(Comp4!V14="","",Comp4!V14)</f>
        <v/>
      </c>
      <c r="W77" s="157" t="str">
        <f>IF(Comp4!W14="","",Comp4!W14)</f>
        <v/>
      </c>
      <c r="X77" s="169" t="str">
        <f>IF(Comp4!X14="","",Comp4!X14)</f>
        <v/>
      </c>
    </row>
    <row r="78" spans="1:24" s="139" customFormat="1" ht="30" customHeight="1" thickBot="1" x14ac:dyDescent="0.3">
      <c r="A78" s="553" t="s">
        <v>76</v>
      </c>
      <c r="B78" s="129"/>
      <c r="C78" s="130"/>
      <c r="D78" s="129"/>
      <c r="E78" s="129"/>
      <c r="F78" s="150"/>
      <c r="G78" s="120"/>
      <c r="H78" s="132">
        <f>IF(Comp4!H15="","",Comp4!H15)</f>
        <v>0</v>
      </c>
      <c r="I78" s="232">
        <f>IF(Comp4!I15="","",Comp4!I15)</f>
        <v>0</v>
      </c>
      <c r="J78" s="134">
        <f>IF(Comp4!J15="","",Comp4!J15)</f>
        <v>0</v>
      </c>
      <c r="K78" s="258" t="str">
        <f>IF(Comp4!K15="","",Comp4!K15)</f>
        <v/>
      </c>
      <c r="L78" s="136" t="str">
        <f>IF(Comp4!L15="","",Comp4!L15)</f>
        <v/>
      </c>
      <c r="M78" s="137" t="str">
        <f>IF(Comp4!M15="","",Comp4!M15)</f>
        <v/>
      </c>
      <c r="N78" s="132">
        <f>IF(Comp4!N15="","",Comp4!N15)</f>
        <v>0</v>
      </c>
      <c r="O78" s="133">
        <f>IF(Comp4!O15="","",Comp4!O15)</f>
        <v>0</v>
      </c>
      <c r="P78" s="134">
        <f>IF(Comp4!P15="","",Comp4!P15)</f>
        <v>0</v>
      </c>
      <c r="Q78" s="135" t="str">
        <f>IF(Comp4!Q15="","",Comp4!Q15)</f>
        <v/>
      </c>
      <c r="R78" s="136" t="str">
        <f>IF(Comp4!R15="","",Comp4!R15)</f>
        <v/>
      </c>
      <c r="S78" s="186" t="str">
        <f>IF(Comp4!S15="","",Comp4!S15)</f>
        <v/>
      </c>
      <c r="T78" s="132">
        <f>IF(Comp4!T15="","",Comp4!T15)</f>
        <v>0</v>
      </c>
      <c r="U78" s="133">
        <f>IF(Comp4!U15="","",Comp4!U15)</f>
        <v>0</v>
      </c>
      <c r="V78" s="134">
        <f>IF(Comp4!V15="","",Comp4!V15)</f>
        <v>0</v>
      </c>
      <c r="W78" s="135" t="str">
        <f>IF(Comp4!W15="","",Comp4!W15)</f>
        <v/>
      </c>
      <c r="X78" s="136" t="str">
        <f>IF(Comp4!X15="","",Comp4!X15)</f>
        <v/>
      </c>
    </row>
    <row r="79" spans="1:24" ht="49.5" customHeight="1" x14ac:dyDescent="0.25">
      <c r="A79" s="554"/>
      <c r="B79" s="151">
        <f>IF(Comp4!B16="","",Comp4!B16)</f>
        <v>2.1</v>
      </c>
      <c r="C79" s="191" t="str">
        <f>IF(Comp4!C16="","",Comp4!C16)</f>
        <v>Implementar en los Centros Zonales priorizados un Sistema Electrónico de asignación de Turnos</v>
      </c>
      <c r="D79" s="191" t="str">
        <f>IF(Comp4!D16="","",Comp4!D16)</f>
        <v xml:space="preserve">Compra e instalación de Digiturnos </v>
      </c>
      <c r="E79" s="191" t="str">
        <f>IF(Comp4!E16="","",Comp4!E16)</f>
        <v xml:space="preserve">Dirección de Servicios y Atención </v>
      </c>
      <c r="F79" s="154">
        <f>IF(Comp4!F16="","",Comp4!F16)</f>
        <v>43465</v>
      </c>
      <c r="H79" s="187" t="str">
        <f>IF(Comp4!H16="","",Comp4!H16)</f>
        <v/>
      </c>
      <c r="I79" s="230" t="str">
        <f>IF(Comp4!I16="","",Comp4!I16)</f>
        <v>En Avance</v>
      </c>
      <c r="J79" s="157" t="str">
        <f>IF(Comp4!J16="","",Comp4!J16)</f>
        <v/>
      </c>
      <c r="K79" s="214" t="str">
        <f>IF(Comp4!K16="","",Comp4!K16)</f>
        <v>Juliana Arevalo
Angela Parra</v>
      </c>
      <c r="L79" s="158" t="str">
        <f>IF(Comp4!L16="","",Comp4!L16)</f>
        <v>Se inicio la etapa de estudio de sector para la eventual contratación de: “Compraventa con instalación y puesta en funcionamiento de una Solución Digital de Asignación de Turnos (SDAT) en las Direcciones Regionales y/o en los Centros Zonales y Sedes Administrativas del ICBF” desde diciembre de 2017. 
El proceso se presentó ante Comité de Contratación en sesión No. 36 del día 09/04/2018 y se publicó en SECOP en la siguiente ruta: https://www.contratos.gov.co/consultas/detalleProceso.do?numConstancia=18-9-444024.
Evidencias:
Correos electrónicos de Solicitud de Cotización y Respuesta de posibles proveedores, Correo de convocatoria Comité presencial de contratación ordinario sesión N° 36 de 09 de abril 2018, estudios previos, anexo No. 1 Matriz de identificación, valoración y asignación del riesgo, correo electrónico del 18/04/2018 con el proyecto de pliego del proceso de Digiturnos.</v>
      </c>
      <c r="M79" s="105" t="str">
        <f>IF(Comp4!M16="","",Comp4!M16)</f>
        <v/>
      </c>
      <c r="N79" s="187" t="str">
        <f>IF(Comp4!N16="","",Comp4!N16)</f>
        <v/>
      </c>
      <c r="O79" s="145" t="str">
        <f>IF(Comp4!O16="","",Comp4!O16)</f>
        <v/>
      </c>
      <c r="P79" s="157" t="str">
        <f>IF(Comp4!P16="","",Comp4!P16)</f>
        <v/>
      </c>
      <c r="Q79" s="254" t="str">
        <f>IF(Comp4!Q16="","",Comp4!Q16)</f>
        <v/>
      </c>
      <c r="R79" s="158" t="str">
        <f>IF(Comp4!R16="","",Comp4!R16)</f>
        <v/>
      </c>
      <c r="S79" s="108" t="str">
        <f>IF(Comp4!S16="","",Comp4!S16)</f>
        <v/>
      </c>
      <c r="T79" s="187" t="str">
        <f>IF(Comp4!T16="","",Comp4!T16)</f>
        <v/>
      </c>
      <c r="U79" s="145" t="str">
        <f>IF(Comp4!U16="","",Comp4!U16)</f>
        <v/>
      </c>
      <c r="V79" s="157" t="str">
        <f>IF(Comp4!V16="","",Comp4!V16)</f>
        <v/>
      </c>
      <c r="W79" s="156" t="str">
        <f>IF(Comp4!W16="","",Comp4!W16)</f>
        <v/>
      </c>
      <c r="X79" s="158" t="str">
        <f>IF(Comp4!X16="","",Comp4!X16)</f>
        <v/>
      </c>
    </row>
    <row r="80" spans="1:24" ht="63" customHeight="1" x14ac:dyDescent="0.25">
      <c r="A80" s="554"/>
      <c r="B80" s="151" t="str">
        <f>IF(Comp4!B17="","",Comp4!B17)</f>
        <v>2.2</v>
      </c>
      <c r="C80" s="191" t="str">
        <f>IF(Comp4!C17="","",Comp4!C17)</f>
        <v xml:space="preserve">Generar  una base de conocimiento que facilite la orientación e identificación de presuntos actos de corrupción a través de la Línea anticorrupción.  </v>
      </c>
      <c r="D80" s="191" t="str">
        <f>IF(Comp4!D17="","",Comp4!D17)</f>
        <v>Actualización de Matriz de actos de corrupción y construir  Banco de Preguntas Frecuentes.</v>
      </c>
      <c r="E80" s="191" t="str">
        <f>IF(Comp4!E17="","",Comp4!E17)</f>
        <v xml:space="preserve">Dirección de Servicios y Atención </v>
      </c>
      <c r="F80" s="154">
        <f>IF(Comp4!F17="","",Comp4!F17)</f>
        <v>43311</v>
      </c>
      <c r="H80" s="187" t="str">
        <f>IF(Comp4!H17="","",Comp4!H17)</f>
        <v/>
      </c>
      <c r="I80" s="230" t="str">
        <f>IF(Comp4!I17="","",Comp4!I17)</f>
        <v>En Avance</v>
      </c>
      <c r="J80" s="157" t="str">
        <f>IF(Comp4!J17="","",Comp4!J17)</f>
        <v/>
      </c>
      <c r="K80" s="214" t="str">
        <f>IF(Comp4!K17="","",Comp4!K17)</f>
        <v>Juliana Arevalo
Angela Parra</v>
      </c>
      <c r="L80" s="158" t="str">
        <f>IF(Comp4!L17="","",Comp4!L17)</f>
        <v>Mediante correo electrónico del 06/03/2018 la Dirección de Servicios y Atención informa a la Oficina Asesora Jurídica que ya se encuentra habilitado el modulo en el aplicativo SIM para el registro de las denuncias relacionadas con presuntos actos de corrupción.  Se realizó acercamiento con la Secretaria de Transparencia quien facilitó el documento "Ventanilla de Denuncias para el Postconflicto" y fue adjuntado como soporte del avance. 
Para el mes de Abril la  Dirección de Servicios y Atención entre los avances reportados, allegó copia de acta del 10/04/2018 en la cual se da cuenta de la validación en la articulación del registro y gestión de denuncias por presuntos actos de corrupción entre el centro de contacto y la Oficina Asesora Jurídica.
Así mismo se cuenta con la compilación de 50 preguntas frecuentes anticorrupción.
Evidencias:
Correo electrónico del 06/03/2018, documento en Word: Ventanilla de Denuncias para el Posconflicto - Instructivo - Secretaria de Transparencia.
Correo electrónico del 04/04/2018 relación de preguntas frecuentes transparencia y anticorrupción.</v>
      </c>
      <c r="M80" s="105" t="str">
        <f>IF(Comp4!M17="","",Comp4!M17)</f>
        <v/>
      </c>
      <c r="N80" s="187" t="str">
        <f>IF(Comp4!N17="","",Comp4!N17)</f>
        <v/>
      </c>
      <c r="O80" s="145" t="str">
        <f>IF(Comp4!O17="","",Comp4!O17)</f>
        <v/>
      </c>
      <c r="P80" s="157" t="str">
        <f>IF(Comp4!P17="","",Comp4!P17)</f>
        <v/>
      </c>
      <c r="Q80" s="254" t="str">
        <f>IF(Comp4!Q17="","",Comp4!Q17)</f>
        <v/>
      </c>
      <c r="R80" s="158" t="str">
        <f>IF(Comp4!R17="","",Comp4!R17)</f>
        <v/>
      </c>
      <c r="S80" s="108" t="str">
        <f>IF(Comp4!S17="","",Comp4!S17)</f>
        <v/>
      </c>
      <c r="T80" s="187" t="str">
        <f>IF(Comp4!T17="","",Comp4!T17)</f>
        <v/>
      </c>
      <c r="U80" s="145" t="str">
        <f>IF(Comp4!U17="","",Comp4!U17)</f>
        <v/>
      </c>
      <c r="V80" s="157" t="str">
        <f>IF(Comp4!V17="","",Comp4!V17)</f>
        <v/>
      </c>
      <c r="W80" s="156" t="str">
        <f>IF(Comp4!W17="","",Comp4!W17)</f>
        <v/>
      </c>
      <c r="X80" s="158" t="str">
        <f>IF(Comp4!X17="","",Comp4!X17)</f>
        <v/>
      </c>
    </row>
    <row r="81" spans="1:24" ht="57" customHeight="1" x14ac:dyDescent="0.25">
      <c r="A81" s="554"/>
      <c r="B81" s="151" t="str">
        <f>IF(Comp4!B18="","",Comp4!B18)</f>
        <v>2.3</v>
      </c>
      <c r="C81" s="180" t="str">
        <f>IF(Comp4!C18="","",Comp4!C18)</f>
        <v xml:space="preserve">Promover la oferta de Servicios del Instituto, dirigida a comunidades étnicas en lenguas nativas o dialectos oficiales </v>
      </c>
      <c r="D81" s="449" t="str">
        <f>IF(Comp4!D18="","",Comp4!D18)</f>
        <v xml:space="preserve">1  Video. </v>
      </c>
      <c r="E81" s="449" t="str">
        <f>IF(Comp4!E18="","",Comp4!E18)</f>
        <v xml:space="preserve">Dirección de Servicios y Atención </v>
      </c>
      <c r="F81" s="451">
        <f>IF(Comp4!F18="","",Comp4!F18)</f>
        <v>43342</v>
      </c>
      <c r="H81" s="187" t="str">
        <f>IF(Comp4!H18="","",Comp4!H18)</f>
        <v/>
      </c>
      <c r="I81" s="230" t="str">
        <f>IF(Comp4!I18="","",Comp4!I18)</f>
        <v>En Avance</v>
      </c>
      <c r="J81" s="157" t="str">
        <f>IF(Comp4!J18="","",Comp4!J18)</f>
        <v/>
      </c>
      <c r="K81" s="214" t="str">
        <f>IF(Comp4!K18="","",Comp4!K18)</f>
        <v>Juliana Arevalo
Angela Parra</v>
      </c>
      <c r="L81" s="158" t="str">
        <f>IF(Comp4!L18="","",Comp4!L18)</f>
        <v xml:space="preserve">Se evidencian correos electrónicos coordinando reunión el 08 de marzo de 2018 entre ICBF y RTVC a fin de lograr la subtitulación del video ya grabado en lengua nativa wayuunaiki; así mismo se evidencia registro fotográfico de la grabación de los 2 videos de promoción del servicio incluyente con miembros de las Comunidades Indígenas en Uitoto e Inga durante el mes de Febrero.
En el mes de abril se adjunta video realizado en el Centro Zonal Maicao. 
Evidencias: 
Correo electrónico del 02/03/2018, 21/03/2018, Registro Fotográfico de las grabaciones y Video del Centro Zonal Maicao. </v>
      </c>
      <c r="M81" s="105" t="e">
        <f>IF(Comp4!#REF!="","",Comp4!#REF!)</f>
        <v>#REF!</v>
      </c>
      <c r="N81" s="187" t="str">
        <f>IF(Comp4!N18="","",Comp4!N18)</f>
        <v/>
      </c>
      <c r="O81" s="145" t="str">
        <f>IF(Comp4!O18="","",Comp4!O18)</f>
        <v/>
      </c>
      <c r="P81" s="157" t="str">
        <f>IF(Comp4!P18="","",Comp4!P18)</f>
        <v/>
      </c>
      <c r="Q81" s="254" t="str">
        <f>IF(Comp4!Q18="","",Comp4!Q18)</f>
        <v/>
      </c>
      <c r="R81" s="158" t="str">
        <f>IF(Comp4!R18="","",Comp4!R18)</f>
        <v/>
      </c>
      <c r="S81" s="108" t="e">
        <f>IF(Comp4!#REF!="","",Comp4!#REF!)</f>
        <v>#REF!</v>
      </c>
      <c r="T81" s="187" t="str">
        <f>IF(Comp4!T18="","",Comp4!T18)</f>
        <v/>
      </c>
      <c r="U81" s="145" t="str">
        <f>IF(Comp4!U18="","",Comp4!U18)</f>
        <v/>
      </c>
      <c r="V81" s="157" t="str">
        <f>IF(Comp4!V18="","",Comp4!V18)</f>
        <v/>
      </c>
      <c r="W81" s="156" t="str">
        <f>IF(Comp4!W18="","",Comp4!W18)</f>
        <v/>
      </c>
      <c r="X81" s="158" t="str">
        <f>IF(Comp4!X18="","",Comp4!X18)</f>
        <v/>
      </c>
    </row>
    <row r="82" spans="1:24" ht="67.5" customHeight="1" thickBot="1" x14ac:dyDescent="0.3">
      <c r="A82" s="554"/>
      <c r="B82" s="162" t="str">
        <f>IF(Comp4!B19="","",Comp4!B19)</f>
        <v>2.4</v>
      </c>
      <c r="C82" s="191" t="str">
        <f>IF(Comp4!C19="","",Comp4!C19)</f>
        <v>Fortalecer el seguimiento de las peticiones ciudadanas a partir de la visualización de solicitudes de información adicionales a la petición inicial.</v>
      </c>
      <c r="D82" s="191" t="str">
        <f>IF(Comp4!D19="","",Comp4!D19)</f>
        <v>Implementación de la Funcionalidad  y Reportes de seguimientos.</v>
      </c>
      <c r="E82" s="191" t="str">
        <f>IF(Comp4!E19="","",Comp4!E19)</f>
        <v>Dirección de Servicios y Atención</v>
      </c>
      <c r="F82" s="154">
        <f>IF(Comp4!F19="","",Comp4!F19)</f>
        <v>43220</v>
      </c>
      <c r="H82" s="187" t="str">
        <f>IF(Comp4!H19="","",Comp4!H19)</f>
        <v/>
      </c>
      <c r="I82" s="230" t="str">
        <f>IF(Comp4!I19="","",Comp4!I19)</f>
        <v>Vencida</v>
      </c>
      <c r="J82" s="157" t="str">
        <f>IF(Comp4!J19="","",Comp4!J19)</f>
        <v/>
      </c>
      <c r="K82" s="214" t="str">
        <f>IF(Comp4!K19="","",Comp4!K19)</f>
        <v>Juliana Arevalo
Angela Parra</v>
      </c>
      <c r="L82" s="158" t="str">
        <f>IF(Comp4!L19="","",Comp4!L19)</f>
        <v>Se evidencian correos electrónicos del 28/02/2018 y 22/03/2018 donde la Dirección de Servicios y Atención remite a la Dirección de Información y Tecnología el inventario de requerimientos funcionales para las mejoras en los Sistemas de Información que apoyan a la Dirección de Servicios y Atención como lo son el SIM y el SEAC. 
En el mes de abril se adjunta por parte de la Dirección de Servicios y Atención  las citaciones convocadas con la Dirección de Información y Tecnología para las Sesiones de Análisis Requerimientos SIM - Requerimiento Prioridad 1  Orden 1 de los días 04-11-16/04/2018
Evidencias:  
Correos electrónicos del 28/02/2018 y 22/03/2018, Matriz con Inventario de Nuevos Requerimientos SIM y SEAC, Citaciones por Outlook  de los días 04-11-16/04/2018.</v>
      </c>
      <c r="M82" s="105" t="str">
        <f>IF(Comp4!M19="","",Comp4!M19)</f>
        <v/>
      </c>
      <c r="N82" s="187" t="str">
        <f>IF(Comp4!N19="","",Comp4!N19)</f>
        <v/>
      </c>
      <c r="O82" s="145" t="str">
        <f>IF(Comp4!O19="","",Comp4!O19)</f>
        <v/>
      </c>
      <c r="P82" s="157" t="str">
        <f>IF(Comp4!P19="","",Comp4!P19)</f>
        <v/>
      </c>
      <c r="Q82" s="254" t="str">
        <f>IF(Comp4!Q19="","",Comp4!Q19)</f>
        <v/>
      </c>
      <c r="R82" s="158" t="str">
        <f>IF(Comp4!R19="","",Comp4!R19)</f>
        <v/>
      </c>
      <c r="S82" s="108" t="str">
        <f>IF(Comp4!S19="","",Comp4!S19)</f>
        <v/>
      </c>
      <c r="T82" s="187" t="str">
        <f>IF(Comp4!T19="","",Comp4!T19)</f>
        <v/>
      </c>
      <c r="U82" s="145" t="str">
        <f>IF(Comp4!U19="","",Comp4!U19)</f>
        <v/>
      </c>
      <c r="V82" s="157" t="str">
        <f>IF(Comp4!V19="","",Comp4!V19)</f>
        <v/>
      </c>
      <c r="W82" s="156" t="str">
        <f>IF(Comp4!W19="","",Comp4!W19)</f>
        <v/>
      </c>
      <c r="X82" s="158" t="str">
        <f>IF(Comp4!X19="","",Comp4!X19)</f>
        <v/>
      </c>
    </row>
    <row r="83" spans="1:24" ht="32.25" hidden="1" customHeight="1" thickBot="1" x14ac:dyDescent="0.3">
      <c r="A83" s="554"/>
      <c r="B83" s="162" t="str">
        <f>IF(Comp4!B20="","",Comp4!B20)</f>
        <v/>
      </c>
      <c r="C83" s="191" t="str">
        <f>IF(Comp4!C20="","",Comp4!C20)</f>
        <v/>
      </c>
      <c r="D83" s="191" t="str">
        <f>IF(Comp4!D20="","",Comp4!D20)</f>
        <v/>
      </c>
      <c r="E83" s="191" t="str">
        <f>IF(Comp4!E20="","",Comp4!E20)</f>
        <v/>
      </c>
      <c r="F83" s="154" t="str">
        <f>IF(Comp4!F20="","",Comp4!F20)</f>
        <v/>
      </c>
      <c r="H83" s="187" t="str">
        <f>IF(Comp4!H20="","",Comp4!H20)</f>
        <v/>
      </c>
      <c r="I83" s="230" t="str">
        <f>IF(Comp4!I20="","",Comp4!I20)</f>
        <v/>
      </c>
      <c r="J83" s="157" t="str">
        <f>IF(Comp4!J20="","",Comp4!J20)</f>
        <v/>
      </c>
      <c r="K83" s="214" t="str">
        <f>IF(Comp4!K20="","",Comp4!K20)</f>
        <v/>
      </c>
      <c r="L83" s="158" t="str">
        <f>IF(Comp4!L20="","",Comp4!L20)</f>
        <v/>
      </c>
      <c r="M83" s="105" t="str">
        <f>IF(Comp4!M20="","",Comp4!M20)</f>
        <v/>
      </c>
      <c r="N83" s="187" t="str">
        <f>IF(Comp4!N20="","",Comp4!N20)</f>
        <v/>
      </c>
      <c r="O83" s="145" t="str">
        <f>IF(Comp4!O20="","",Comp4!O20)</f>
        <v/>
      </c>
      <c r="P83" s="157" t="str">
        <f>IF(Comp4!P20="","",Comp4!P20)</f>
        <v/>
      </c>
      <c r="Q83" s="254" t="str">
        <f>IF(Comp4!Q20="","",Comp4!Q20)</f>
        <v/>
      </c>
      <c r="R83" s="158" t="str">
        <f>IF(Comp4!R20="","",Comp4!R20)</f>
        <v/>
      </c>
      <c r="S83" s="108" t="str">
        <f>IF(Comp4!S20="","",Comp4!S20)</f>
        <v/>
      </c>
      <c r="T83" s="187" t="str">
        <f>IF(Comp4!T20="","",Comp4!T20)</f>
        <v/>
      </c>
      <c r="U83" s="145" t="str">
        <f>IF(Comp4!U20="","",Comp4!U20)</f>
        <v/>
      </c>
      <c r="V83" s="157" t="str">
        <f>IF(Comp4!V20="","",Comp4!V20)</f>
        <v/>
      </c>
      <c r="W83" s="156" t="str">
        <f>IF(Comp4!W20="","",Comp4!W20)</f>
        <v/>
      </c>
      <c r="X83" s="158" t="str">
        <f>IF(Comp4!X20="","",Comp4!X20)</f>
        <v/>
      </c>
    </row>
    <row r="84" spans="1:24" ht="33" hidden="1" customHeight="1" thickBot="1" x14ac:dyDescent="0.3">
      <c r="A84" s="554"/>
      <c r="B84" s="151" t="str">
        <f>IF(Comp4!B21="","",Comp4!B21)</f>
        <v/>
      </c>
      <c r="C84" s="159" t="str">
        <f>IF(Comp4!C21="","",Comp4!C21)</f>
        <v/>
      </c>
      <c r="D84" s="191" t="str">
        <f>IF(Comp4!D21="","",Comp4!D21)</f>
        <v/>
      </c>
      <c r="E84" s="191" t="str">
        <f>IF(Comp4!E21="","",Comp4!E21)</f>
        <v/>
      </c>
      <c r="F84" s="154" t="str">
        <f>IF(Comp4!F21="","",Comp4!F21)</f>
        <v/>
      </c>
      <c r="H84" s="187" t="str">
        <f>IF(Comp4!H21="","",Comp4!H21)</f>
        <v/>
      </c>
      <c r="I84" s="230" t="str">
        <f>IF(Comp4!I21="","",Comp4!I21)</f>
        <v/>
      </c>
      <c r="J84" s="157" t="str">
        <f>IF(Comp4!J21="","",Comp4!J21)</f>
        <v/>
      </c>
      <c r="K84" s="214" t="str">
        <f>IF(Comp4!K21="","",Comp4!K21)</f>
        <v/>
      </c>
      <c r="L84" s="158" t="str">
        <f>IF(Comp4!L21="","",Comp4!L21)</f>
        <v/>
      </c>
      <c r="M84" s="105" t="str">
        <f>IF(Comp4!M21="","",Comp4!M21)</f>
        <v/>
      </c>
      <c r="N84" s="187" t="str">
        <f>IF(Comp4!N21="","",Comp4!N21)</f>
        <v/>
      </c>
      <c r="O84" s="145" t="str">
        <f>IF(Comp4!O21="","",Comp4!O21)</f>
        <v/>
      </c>
      <c r="P84" s="157" t="str">
        <f>IF(Comp4!P21="","",Comp4!P21)</f>
        <v/>
      </c>
      <c r="Q84" s="254" t="str">
        <f>IF(Comp4!Q21="","",Comp4!Q21)</f>
        <v/>
      </c>
      <c r="R84" s="158" t="str">
        <f>IF(Comp4!R21="","",Comp4!R21)</f>
        <v/>
      </c>
      <c r="S84" s="108" t="str">
        <f>IF(Comp4!S21="","",Comp4!S21)</f>
        <v/>
      </c>
      <c r="T84" s="187" t="str">
        <f>IF(Comp4!T21="","",Comp4!T21)</f>
        <v/>
      </c>
      <c r="U84" s="145" t="str">
        <f>IF(Comp4!U21="","",Comp4!U21)</f>
        <v/>
      </c>
      <c r="V84" s="157" t="str">
        <f>IF(Comp4!V21="","",Comp4!V21)</f>
        <v/>
      </c>
      <c r="W84" s="156" t="str">
        <f>IF(Comp4!W21="","",Comp4!W21)</f>
        <v/>
      </c>
      <c r="X84" s="158" t="str">
        <f>IF(Comp4!X21="","",Comp4!X21)</f>
        <v/>
      </c>
    </row>
    <row r="85" spans="1:24" ht="31.5" hidden="1" customHeight="1" thickBot="1" x14ac:dyDescent="0.3">
      <c r="A85" s="554"/>
      <c r="B85" s="151" t="str">
        <f>IF(Comp4!B22="","",Comp4!B22)</f>
        <v/>
      </c>
      <c r="C85" s="159" t="str">
        <f>IF(Comp4!C22="","",Comp4!C22)</f>
        <v/>
      </c>
      <c r="D85" s="192" t="str">
        <f>IF(Comp4!D22="","",Comp4!D22)</f>
        <v/>
      </c>
      <c r="E85" s="159" t="str">
        <f>IF(Comp4!E22="","",Comp4!E22)</f>
        <v/>
      </c>
      <c r="F85" s="154" t="str">
        <f>IF(Comp4!F22="","",Comp4!F22)</f>
        <v/>
      </c>
      <c r="H85" s="187" t="str">
        <f>IF(Comp4!H22="","",Comp4!H22)</f>
        <v/>
      </c>
      <c r="I85" s="230" t="str">
        <f>IF(Comp4!I22="","",Comp4!I22)</f>
        <v/>
      </c>
      <c r="J85" s="157" t="str">
        <f>IF(Comp4!J22="","",Comp4!J22)</f>
        <v/>
      </c>
      <c r="K85" s="214" t="str">
        <f>IF(Comp4!K22="","",Comp4!K22)</f>
        <v/>
      </c>
      <c r="L85" s="158" t="str">
        <f>IF(Comp4!L22="","",Comp4!L22)</f>
        <v/>
      </c>
      <c r="M85" s="105" t="str">
        <f>IF(Comp4!M22="","",Comp4!M22)</f>
        <v/>
      </c>
      <c r="N85" s="187" t="str">
        <f>IF(Comp4!N22="","",Comp4!N22)</f>
        <v/>
      </c>
      <c r="O85" s="145" t="str">
        <f>IF(Comp4!O22="","",Comp4!O22)</f>
        <v/>
      </c>
      <c r="P85" s="157" t="str">
        <f>IF(Comp4!P22="","",Comp4!P22)</f>
        <v/>
      </c>
      <c r="Q85" s="254" t="str">
        <f>IF(Comp4!Q22="","",Comp4!Q22)</f>
        <v/>
      </c>
      <c r="R85" s="158" t="str">
        <f>IF(Comp4!R22="","",Comp4!R22)</f>
        <v/>
      </c>
      <c r="S85" s="108" t="str">
        <f>IF(Comp4!S22="","",Comp4!S22)</f>
        <v/>
      </c>
      <c r="T85" s="187" t="str">
        <f>IF(Comp4!T22="","",Comp4!T22)</f>
        <v/>
      </c>
      <c r="U85" s="145" t="str">
        <f>IF(Comp4!U22="","",Comp4!U22)</f>
        <v/>
      </c>
      <c r="V85" s="157" t="str">
        <f>IF(Comp4!V22="","",Comp4!V22)</f>
        <v/>
      </c>
      <c r="W85" s="156" t="str">
        <f>IF(Comp4!W22="","",Comp4!W22)</f>
        <v/>
      </c>
      <c r="X85" s="158" t="str">
        <f>IF(Comp4!X22="","",Comp4!X22)</f>
        <v/>
      </c>
    </row>
    <row r="86" spans="1:24" ht="15.75" hidden="1" thickBot="1" x14ac:dyDescent="0.3">
      <c r="A86" s="559"/>
      <c r="B86" s="151" t="str">
        <f>IF(Comp4!B23="","",Comp4!B23)</f>
        <v/>
      </c>
      <c r="C86" s="159" t="str">
        <f>IF(Comp4!C23="","",Comp4!C23)</f>
        <v/>
      </c>
      <c r="D86" s="191" t="str">
        <f>IF(Comp4!D23="","",Comp4!D23)</f>
        <v/>
      </c>
      <c r="E86" s="159" t="str">
        <f>IF(Comp4!E23="","",Comp4!E23)</f>
        <v/>
      </c>
      <c r="F86" s="154" t="str">
        <f>IF(Comp4!F23="","",Comp4!F23)</f>
        <v/>
      </c>
      <c r="H86" s="187" t="str">
        <f>IF(Comp4!H23="","",Comp4!H23)</f>
        <v/>
      </c>
      <c r="I86" s="230" t="str">
        <f>IF(Comp4!I23="","",Comp4!I23)</f>
        <v/>
      </c>
      <c r="J86" s="157" t="str">
        <f>IF(Comp4!J23="","",Comp4!J23)</f>
        <v/>
      </c>
      <c r="K86" s="214" t="str">
        <f>IF(Comp4!K23="","",Comp4!K23)</f>
        <v/>
      </c>
      <c r="L86" s="158" t="str">
        <f>IF(Comp4!L23="","",Comp4!L23)</f>
        <v/>
      </c>
      <c r="M86" s="105" t="str">
        <f>IF(Comp4!M23="","",Comp4!M23)</f>
        <v/>
      </c>
      <c r="N86" s="187" t="str">
        <f>IF(Comp4!N23="","",Comp4!N23)</f>
        <v/>
      </c>
      <c r="O86" s="145" t="str">
        <f>IF(Comp4!O23="","",Comp4!O23)</f>
        <v/>
      </c>
      <c r="P86" s="157" t="str">
        <f>IF(Comp4!P23="","",Comp4!P23)</f>
        <v/>
      </c>
      <c r="Q86" s="254" t="str">
        <f>IF(Comp4!Q23="","",Comp4!Q23)</f>
        <v/>
      </c>
      <c r="R86" s="158" t="str">
        <f>IF(Comp4!R23="","",Comp4!R23)</f>
        <v/>
      </c>
      <c r="S86" s="108" t="str">
        <f>IF(Comp4!S23="","",Comp4!S23)</f>
        <v/>
      </c>
      <c r="T86" s="187" t="str">
        <f>IF(Comp4!T23="","",Comp4!T23)</f>
        <v/>
      </c>
      <c r="U86" s="145" t="str">
        <f>IF(Comp4!U23="","",Comp4!U23)</f>
        <v/>
      </c>
      <c r="V86" s="157" t="str">
        <f>IF(Comp4!V23="","",Comp4!V23)</f>
        <v/>
      </c>
      <c r="W86" s="156" t="str">
        <f>IF(Comp4!W23="","",Comp4!W23)</f>
        <v/>
      </c>
      <c r="X86" s="158" t="str">
        <f>IF(Comp4!X23="","",Comp4!X23)</f>
        <v/>
      </c>
    </row>
    <row r="87" spans="1:24" s="139" customFormat="1" ht="30" customHeight="1" thickBot="1" x14ac:dyDescent="0.3">
      <c r="A87" s="553" t="s">
        <v>77</v>
      </c>
      <c r="B87" s="129"/>
      <c r="C87" s="130" t="s">
        <v>115</v>
      </c>
      <c r="D87" s="129"/>
      <c r="E87" s="129"/>
      <c r="F87" s="150"/>
      <c r="G87" s="120"/>
      <c r="H87" s="132">
        <f>IF(Comp4!H24="","",Comp4!H24)</f>
        <v>0</v>
      </c>
      <c r="I87" s="232">
        <f>IF(Comp4!I24="","",Comp4!I24)</f>
        <v>0</v>
      </c>
      <c r="J87" s="134">
        <f>IF(Comp4!J24="","",Comp4!J24)</f>
        <v>0</v>
      </c>
      <c r="K87" s="258" t="str">
        <f>IF(Comp4!K24="","",Comp4!K24)</f>
        <v/>
      </c>
      <c r="L87" s="136" t="str">
        <f>IF(Comp4!L24="","",Comp4!L24)</f>
        <v/>
      </c>
      <c r="M87" s="137" t="str">
        <f>IF(Comp4!M24="","",Comp4!M24)</f>
        <v/>
      </c>
      <c r="N87" s="132">
        <f>IF(Comp4!N24="","",Comp4!N24)</f>
        <v>0</v>
      </c>
      <c r="O87" s="133">
        <f>IF(Comp4!O24="","",Comp4!O24)</f>
        <v>0</v>
      </c>
      <c r="P87" s="134">
        <f>IF(Comp4!P24="","",Comp4!P24)</f>
        <v>0</v>
      </c>
      <c r="Q87" s="135" t="str">
        <f>IF(Comp4!Q24="","",Comp4!Q24)</f>
        <v/>
      </c>
      <c r="R87" s="136" t="str">
        <f>IF(Comp4!R24="","",Comp4!R24)</f>
        <v/>
      </c>
      <c r="S87" s="186" t="str">
        <f>IF(Comp4!S24="","",Comp4!S24)</f>
        <v/>
      </c>
      <c r="T87" s="132">
        <f>IF(Comp4!T24="","",Comp4!T24)</f>
        <v>0</v>
      </c>
      <c r="U87" s="133">
        <f>IF(Comp4!U24="","",Comp4!U24)</f>
        <v>0</v>
      </c>
      <c r="V87" s="134">
        <f>IF(Comp4!V24="","",Comp4!V24)</f>
        <v>0</v>
      </c>
      <c r="W87" s="135" t="str">
        <f>IF(Comp4!W24="","",Comp4!W24)</f>
        <v/>
      </c>
      <c r="X87" s="136" t="str">
        <f>IF(Comp4!X24="","",Comp4!X24)</f>
        <v/>
      </c>
    </row>
    <row r="88" spans="1:24" ht="56.25" customHeight="1" thickBot="1" x14ac:dyDescent="0.3">
      <c r="A88" s="559"/>
      <c r="B88" s="151" t="str">
        <f>IF(Comp4!B25="","",Comp4!B25)</f>
        <v>3.1</v>
      </c>
      <c r="C88" s="159" t="str">
        <f>IF(Comp4!C25="","",Comp4!C25)</f>
        <v xml:space="preserve">Definir  y desarrollar una estrategia  de   apropiación de conocimiento para el personal vinculado al proceso de Relación con el Ciudadano. </v>
      </c>
      <c r="D88" s="191" t="str">
        <f>IF(Comp4!D25="","",Comp4!D25)</f>
        <v>estrategia de apropiación implementada</v>
      </c>
      <c r="E88" s="159" t="str">
        <f>IF(Comp4!E25="","",Comp4!E25)</f>
        <v>Dirección de Servicios y Atención</v>
      </c>
      <c r="F88" s="154">
        <f>IF(Comp4!F25="","",Comp4!F25)</f>
        <v>43465</v>
      </c>
      <c r="H88" s="187" t="str">
        <f>IF(Comp4!H25="","",Comp4!H25)</f>
        <v/>
      </c>
      <c r="I88" s="230" t="str">
        <f>IF(Comp4!I25="","",Comp4!I25)</f>
        <v>En Avance</v>
      </c>
      <c r="J88" s="157" t="str">
        <f>IF(Comp4!J25="","",Comp4!J25)</f>
        <v/>
      </c>
      <c r="K88" s="214" t="str">
        <f>IF(Comp4!K25="","",Comp4!K25)</f>
        <v>Juliana Arevalo
Angela Parra</v>
      </c>
      <c r="L88" s="158" t="str">
        <f>IF(Comp4!L25="","",Comp4!L25)</f>
        <v>La Dirección de Servicios y Atención  en el mes de febrero informa que se estructurara la estrategia de apropiación con base en los siguientes 3 ítems: Cronograma de videoconferencias, Capsulas Informativas y material especifico de los procesos misionales. Así mismo se presentan 13 correos con Capsulas del Saber dirigidos a los Responsables de Servicios y Atención  en Centros Zonales y Regional; igualmente se adjunto Cronograma con las Videoconferencias a desarrollar durante la vigencia 2018, pero no se adjunta evidencia de la ejecución de la actividad programada para el 28 de febrero de 2018; por ultimo se evidencia acta del 23/02/2018 donde la  Dirección de Servicios y Atención  socializo a la Subdirección de Restablecimiento de Derechos el material construido sobre Hechos Victimizantes. 
Para el mes de marzo y de acuerdo con el cronograma allegado se debían realizar 2 video conferencias:  21 de marzo Protocolo de Servicio (Grupo de Calidad) Amazonas, Antioquia, Arauca, Atlántico, Bogotá, Bolívar, Boyacá, Caldas, Caquetá, Casanare, Cauca, Cesar, Choco, Córdoba, Cundinamarca, Guainía; y el 22 de marzo Protocolo de Servicio (Grupo de Calidad) La Guajira, Guaviare, Huila, Magdalena, Meta, Nariño, Norte de Santander, Santander, Sucre, Tolima, Valle, Vaupés, Vichada, San Andres, Putumayo, Risaralda, Quindío; sin embargo no se adjunta evidencia de la realización de las mismas incumpliendo con el cronograma. 
Se remite listado de asistencia del 09/03/2018 en la Regional Bogotá en el cual se llevo a cabo capacitación SIM Constatación de Denuncia Verdadera dirigido a los equipos EMPI de esta regional. No es claro a que actividad del cronograma responde esta capacitación. 
Se evidencia correo electrónico del 04/04/2018 donde la Dirección de Servicios y Atención  informa que se remitieron 5 correos con temas relacionados al proceso de Relación con el Ciudadano a los  Responsables de SYA en CZ y Regional. 
Se adjunta cronograma de trabajo para estrategia de apropiación de la información en el centro de contacto 2018 con actividades a ejecutarse a partir de abril de 2018. 
En el mes de abril se adjunta documento: Estrategia de apropiación del conocimiento con el cronograma para su ejecución la cual fue socializada mediante correo electrónico del 30/04/2018 por la Direccion de Servicios y Atención a las Regionales y Centros Zonales.
Evidencias:
13 correos con Capsulas del Saber dirigidos a los Responsables de Servicios y Atención en Centro Zonal  y Regional, Listado de asistencia del 09/03/2018 en la Regional Bogotá, correo electrónico del 04/04/2018 donde la Dirección de Servicios y Atención  informa que se remitieron 5 correos con temas relacionados al proceso de Relación con el Ciudadano a los  Responsables de Servicios y Atención en Centro Zonal y Regional, Documentos Word:  cronograma de trabajo para estrategia de apropiación de la información en el centro de contacto y  Estrategia de apropiación del conocimiento.</v>
      </c>
      <c r="M88" s="105" t="str">
        <f>IF(Comp4!M25="","",Comp4!M25)</f>
        <v/>
      </c>
      <c r="N88" s="187" t="str">
        <f>IF(Comp4!N25="","",Comp4!N25)</f>
        <v/>
      </c>
      <c r="O88" s="145" t="str">
        <f>IF(Comp4!O25="","",Comp4!O25)</f>
        <v/>
      </c>
      <c r="P88" s="157" t="str">
        <f>IF(Comp4!P25="","",Comp4!P25)</f>
        <v/>
      </c>
      <c r="Q88" s="254" t="str">
        <f>IF(Comp4!Q25="","",Comp4!Q25)</f>
        <v/>
      </c>
      <c r="R88" s="251" t="str">
        <f>IF(Comp4!R25="","",Comp4!R25)</f>
        <v/>
      </c>
      <c r="S88" s="108" t="str">
        <f>IF(Comp4!S25="","",Comp4!S25)</f>
        <v/>
      </c>
      <c r="T88" s="187" t="str">
        <f>IF(Comp4!T25="","",Comp4!T25)</f>
        <v/>
      </c>
      <c r="U88" s="145" t="str">
        <f>IF(Comp4!U25="","",Comp4!U25)</f>
        <v/>
      </c>
      <c r="V88" s="157" t="str">
        <f>IF(Comp4!V25="","",Comp4!V25)</f>
        <v/>
      </c>
      <c r="W88" s="156" t="str">
        <f>IF(Comp4!W25="","",Comp4!W25)</f>
        <v/>
      </c>
      <c r="X88" s="158" t="str">
        <f>IF(Comp4!X25="","",Comp4!X25)</f>
        <v/>
      </c>
    </row>
    <row r="89" spans="1:24" s="139" customFormat="1" ht="30" customHeight="1" thickBot="1" x14ac:dyDescent="0.3">
      <c r="A89" s="553" t="s">
        <v>78</v>
      </c>
      <c r="B89" s="129"/>
      <c r="C89" s="130" t="s">
        <v>116</v>
      </c>
      <c r="D89" s="129"/>
      <c r="E89" s="129"/>
      <c r="F89" s="150"/>
      <c r="G89" s="120"/>
      <c r="H89" s="132">
        <f>IF(Comp4!H26="","",Comp4!H26)</f>
        <v>0</v>
      </c>
      <c r="I89" s="232">
        <f>IF(Comp4!I26="","",Comp4!I26)</f>
        <v>0</v>
      </c>
      <c r="J89" s="134">
        <f>IF(Comp4!J26="","",Comp4!J26)</f>
        <v>0</v>
      </c>
      <c r="K89" s="258" t="str">
        <f>IF(Comp4!K26="","",Comp4!K26)</f>
        <v/>
      </c>
      <c r="L89" s="136" t="str">
        <f>IF(Comp4!L26="","",Comp4!L26)</f>
        <v/>
      </c>
      <c r="M89" s="137" t="str">
        <f>IF(Comp4!M26="","",Comp4!M26)</f>
        <v/>
      </c>
      <c r="N89" s="132">
        <f>IF(Comp4!N26="","",Comp4!N26)</f>
        <v>0</v>
      </c>
      <c r="O89" s="133">
        <f>IF(Comp4!O26="","",Comp4!O26)</f>
        <v>0</v>
      </c>
      <c r="P89" s="134">
        <f>IF(Comp4!P26="","",Comp4!P26)</f>
        <v>0</v>
      </c>
      <c r="Q89" s="135" t="str">
        <f>IF(Comp4!Q26="","",Comp4!Q26)</f>
        <v/>
      </c>
      <c r="R89" s="136" t="str">
        <f>IF(Comp4!R26="","",Comp4!R26)</f>
        <v/>
      </c>
      <c r="S89" s="186" t="str">
        <f>IF(Comp4!S26="","",Comp4!S26)</f>
        <v/>
      </c>
      <c r="T89" s="132">
        <f>IF(Comp4!T26="","",Comp4!T26)</f>
        <v>0</v>
      </c>
      <c r="U89" s="133">
        <f>IF(Comp4!U26="","",Comp4!U26)</f>
        <v>0</v>
      </c>
      <c r="V89" s="134">
        <f>IF(Comp4!V26="","",Comp4!V26)</f>
        <v>0</v>
      </c>
      <c r="W89" s="135" t="str">
        <f>IF(Comp4!W26="","",Comp4!W26)</f>
        <v/>
      </c>
      <c r="X89" s="136" t="str">
        <f>IF(Comp4!X26="","",Comp4!X26)</f>
        <v/>
      </c>
    </row>
    <row r="90" spans="1:24" ht="81.75" customHeight="1" x14ac:dyDescent="0.25">
      <c r="A90" s="554"/>
      <c r="B90" s="151" t="str">
        <f>IF(Comp4!B27="","",Comp4!B27)</f>
        <v>4.1</v>
      </c>
      <c r="C90" s="159" t="str">
        <f>IF(Comp4!C27="","",Comp4!C27)</f>
        <v xml:space="preserve">Crear una  Herramienta de ayuda  en el Sistema de Información Misional -SIM-  a través de la Guía de la Correcta Tipificación </v>
      </c>
      <c r="D90" s="191" t="str">
        <f>IF(Comp4!D27="","",Comp4!D27)</f>
        <v xml:space="preserve">Herramienta de Ayuda Implementada en el SIM </v>
      </c>
      <c r="E90" s="159" t="str">
        <f>IF(Comp4!E27="","",Comp4!E27)</f>
        <v xml:space="preserve">Dirección de Servicios y Atención </v>
      </c>
      <c r="F90" s="154">
        <f>IF(Comp4!F27="","",Comp4!F27)</f>
        <v>43404</v>
      </c>
      <c r="H90" s="187" t="str">
        <f>IF(Comp4!H27="","",Comp4!H27)</f>
        <v/>
      </c>
      <c r="I90" s="230" t="str">
        <f>IF(Comp4!I27="","",Comp4!I27)</f>
        <v>En Avance</v>
      </c>
      <c r="J90" s="157" t="str">
        <f>IF(Comp4!J27="","",Comp4!J27)</f>
        <v/>
      </c>
      <c r="K90" s="214" t="str">
        <f>IF(Comp4!K27="","",Comp4!K27)</f>
        <v>Juliana Arevalo
Angela Parra</v>
      </c>
      <c r="L90" s="158" t="str">
        <f>IF(Comp4!L27="","",Comp4!L27)</f>
        <v>La Dirección de Servicios y Atención  en correo electrónico de fecha 02/02/2018 dirigido a la Dirección de Información y Tecnología  informó respecto al Escenario de prueba realizado caso de uso ( CC.2017.ICBF.SIM.AAC.0083) teniendo en cuenta la solicitud de generar el botón de ayuda en pantalla de registro de petición directo en el SIM.
En correo electrónico del 21/03/2018 la Dirección de Información y Tecnología  solicitó a la Dirección de Servicios y Atención  colaboración para poder sacar a producción al requerimiento solicitado 
Evidencias:
Escenario de Prueba firmado (PDF) de fecha 23/01/2018
Correo electrónico con asunto: programación Pruebas Funcionales CC.2017.ICBF.SIM.AAC.0083 - 18012017 de fecha 02/02/2018
Correo electrónico del 21/03/2018 con asunto - caso de uso: C.2017.ICBF.SIM.AAC.0083 - Crear botón de ayuda para presentar al usuario una orientación al tipo de petición a registrar - Modulo AAC – SIM.</v>
      </c>
      <c r="M90" s="105" t="str">
        <f>IF(Comp4!M27="","",Comp4!M27)</f>
        <v/>
      </c>
      <c r="N90" s="187" t="str">
        <f>IF(Comp4!N27="","",Comp4!N27)</f>
        <v/>
      </c>
      <c r="O90" s="145" t="str">
        <f>IF(Comp4!O27="","",Comp4!O27)</f>
        <v/>
      </c>
      <c r="P90" s="157" t="str">
        <f>IF(Comp4!P27="","",Comp4!P27)</f>
        <v/>
      </c>
      <c r="Q90" s="254" t="str">
        <f>IF(Comp4!Q27="","",Comp4!Q27)</f>
        <v/>
      </c>
      <c r="R90" s="158" t="str">
        <f>IF(Comp4!R27="","",Comp4!R27)</f>
        <v/>
      </c>
      <c r="S90" s="108" t="str">
        <f>IF(Comp4!S27="","",Comp4!S27)</f>
        <v/>
      </c>
      <c r="T90" s="187" t="str">
        <f>IF(Comp4!T27="","",Comp4!T27)</f>
        <v/>
      </c>
      <c r="U90" s="145" t="str">
        <f>IF(Comp4!U27="","",Comp4!U27)</f>
        <v/>
      </c>
      <c r="V90" s="157" t="str">
        <f>IF(Comp4!V27="","",Comp4!V27)</f>
        <v/>
      </c>
      <c r="W90" s="156" t="str">
        <f>IF(Comp4!W27="","",Comp4!W27)</f>
        <v/>
      </c>
      <c r="X90" s="158" t="str">
        <f>IF(Comp4!X27="","",Comp4!X27)</f>
        <v/>
      </c>
    </row>
    <row r="91" spans="1:24" ht="230.25" thickBot="1" x14ac:dyDescent="0.3">
      <c r="A91" s="554"/>
      <c r="B91" s="151" t="str">
        <f>IF(Comp4!B28="","",Comp4!B28)</f>
        <v>4.2</v>
      </c>
      <c r="C91" s="159" t="str">
        <f>IF(Comp4!C28="","",Comp4!C28)</f>
        <v xml:space="preserve">Mejorar el abordaje de peticiones ciudadanas con enfoque diferencial a través de la actualización del protocolo de atención. </v>
      </c>
      <c r="D91" s="191" t="str">
        <f>IF(Comp4!D28="","",Comp4!D28)</f>
        <v>Actualización del Protocolo de atención</v>
      </c>
      <c r="E91" s="159" t="str">
        <f>IF(Comp4!E28="","",Comp4!E28)</f>
        <v xml:space="preserve">Dirección de Servicios y Atención
</v>
      </c>
      <c r="F91" s="154">
        <f>IF(Comp4!F28="","",Comp4!F28)</f>
        <v>43404</v>
      </c>
      <c r="H91" s="187" t="str">
        <f>IF(Comp4!H28="","",Comp4!H28)</f>
        <v/>
      </c>
      <c r="I91" s="230" t="str">
        <f>IF(Comp4!I28="","",Comp4!I28)</f>
        <v>En Avance</v>
      </c>
      <c r="J91" s="157" t="str">
        <f>IF(Comp4!J28="","",Comp4!J28)</f>
        <v/>
      </c>
      <c r="K91" s="214" t="str">
        <f>IF(Comp4!K28="","",Comp4!K28)</f>
        <v>Juliana Arevalo
Angela Parra</v>
      </c>
      <c r="L91" s="158" t="str">
        <f>IF(Comp4!L28="","",Comp4!L28)</f>
        <v>La Dirección de Servicios y Atención  allegó copia del correo electrónico de fecha 26/01/2018 con asunto: Protocoles de Atención ICBF en el cual se puede evidenciar que a esa fecha se encontraba en verificación y ajuste los protocolos: General de Servicio, Atención Presencial y Atención Telefónico.
Correo electrónico con asunto abordaje comunidades étnicas.
De las evidencias aportadas por la Dirección de Servicios y Atención  se encuentra que en las versiones preliminares de los Protocolos de Atención se cita como marco de referencia el Modelo de Enfoque Diferencial del ICBF, sin embargo en los correos allegados por ejemplo de comunicación entre la Dirección de Servicios y Atención  y Fundación relacionada con temas de población LGBTI no se ve la participación u orientación por parte de la Subdirección General.
Evidencias:
Correo electrónico del 26/01/2018</v>
      </c>
      <c r="M91" s="105" t="str">
        <f>IF(Comp4!M28="","",Comp4!M28)</f>
        <v/>
      </c>
      <c r="N91" s="187" t="str">
        <f>IF(Comp4!N28="","",Comp4!N28)</f>
        <v/>
      </c>
      <c r="O91" s="145" t="str">
        <f>IF(Comp4!O28="","",Comp4!O28)</f>
        <v/>
      </c>
      <c r="P91" s="157" t="str">
        <f>IF(Comp4!P28="","",Comp4!P28)</f>
        <v/>
      </c>
      <c r="Q91" s="254" t="str">
        <f>IF(Comp4!Q28="","",Comp4!Q28)</f>
        <v/>
      </c>
      <c r="R91" s="158" t="str">
        <f>IF(Comp4!R28="","",Comp4!R28)</f>
        <v/>
      </c>
      <c r="S91" s="108" t="str">
        <f>IF(Comp4!S28="","",Comp4!S28)</f>
        <v/>
      </c>
      <c r="T91" s="187" t="str">
        <f>IF(Comp4!T28="","",Comp4!T28)</f>
        <v/>
      </c>
      <c r="U91" s="145" t="str">
        <f>IF(Comp4!U28="","",Comp4!U28)</f>
        <v/>
      </c>
      <c r="V91" s="157" t="str">
        <f>IF(Comp4!V28="","",Comp4!V28)</f>
        <v/>
      </c>
      <c r="W91" s="156" t="str">
        <f>IF(Comp4!W28="","",Comp4!W28)</f>
        <v/>
      </c>
      <c r="X91" s="158" t="str">
        <f>IF(Comp4!X28="","",Comp4!X28)</f>
        <v/>
      </c>
    </row>
    <row r="92" spans="1:24" ht="15.75" hidden="1" thickBot="1" x14ac:dyDescent="0.3">
      <c r="A92" s="554"/>
      <c r="B92" s="151" t="str">
        <f>IF(Comp4!B29="","",Comp4!B29)</f>
        <v/>
      </c>
      <c r="C92" s="159" t="str">
        <f>IF(Comp4!C29="","",Comp4!C29)</f>
        <v/>
      </c>
      <c r="D92" s="191" t="str">
        <f>IF(Comp4!D29="","",Comp4!D29)</f>
        <v/>
      </c>
      <c r="E92" s="159" t="str">
        <f>IF(Comp4!E29="","",Comp4!E29)</f>
        <v/>
      </c>
      <c r="F92" s="154" t="str">
        <f>IF(Comp4!F29="","",Comp4!F29)</f>
        <v/>
      </c>
      <c r="H92" s="187" t="str">
        <f>IF(Comp4!H29="","",Comp4!H29)</f>
        <v/>
      </c>
      <c r="I92" s="230" t="str">
        <f>IF(Comp4!I29="","",Comp4!I29)</f>
        <v/>
      </c>
      <c r="J92" s="157" t="str">
        <f>IF(Comp4!J29="","",Comp4!J29)</f>
        <v/>
      </c>
      <c r="K92" s="214" t="str">
        <f>IF(Comp4!K29="","",Comp4!K29)</f>
        <v/>
      </c>
      <c r="L92" s="158" t="str">
        <f>IF(Comp4!L29="","",Comp4!L29)</f>
        <v/>
      </c>
      <c r="M92" s="105" t="str">
        <f>IF(Comp4!M29="","",Comp4!M29)</f>
        <v/>
      </c>
      <c r="N92" s="187" t="str">
        <f>IF(Comp4!N29="","",Comp4!N29)</f>
        <v/>
      </c>
      <c r="O92" s="145" t="str">
        <f>IF(Comp4!O29="","",Comp4!O29)</f>
        <v/>
      </c>
      <c r="P92" s="157" t="str">
        <f>IF(Comp4!P29="","",Comp4!P29)</f>
        <v/>
      </c>
      <c r="Q92" s="254" t="str">
        <f>IF(Comp4!Q29="","",Comp4!Q29)</f>
        <v/>
      </c>
      <c r="R92" s="158" t="str">
        <f>IF(Comp4!R29="","",Comp4!R29)</f>
        <v/>
      </c>
      <c r="S92" s="108" t="str">
        <f>IF(Comp4!S29="","",Comp4!S29)</f>
        <v/>
      </c>
      <c r="T92" s="187" t="str">
        <f>IF(Comp4!T29="","",Comp4!T29)</f>
        <v/>
      </c>
      <c r="U92" s="145" t="str">
        <f>IF(Comp4!U29="","",Comp4!U29)</f>
        <v/>
      </c>
      <c r="V92" s="157" t="str">
        <f>IF(Comp4!V29="","",Comp4!V29)</f>
        <v/>
      </c>
      <c r="W92" s="156" t="str">
        <f>IF(Comp4!W29="","",Comp4!W29)</f>
        <v/>
      </c>
      <c r="X92" s="158" t="str">
        <f>IF(Comp4!X29="","",Comp4!X29)</f>
        <v/>
      </c>
    </row>
    <row r="93" spans="1:24" ht="15.75" hidden="1" thickBot="1" x14ac:dyDescent="0.3">
      <c r="A93" s="559"/>
      <c r="B93" s="151" t="str">
        <f>IF(Comp4!B30="","",Comp4!B30)</f>
        <v/>
      </c>
      <c r="C93" s="159" t="str">
        <f>IF(Comp4!C30="","",Comp4!C30)</f>
        <v/>
      </c>
      <c r="D93" s="191" t="str">
        <f>IF(Comp4!D30="","",Comp4!D30)</f>
        <v/>
      </c>
      <c r="E93" s="159" t="str">
        <f>IF(Comp4!E30="","",Comp4!E30)</f>
        <v/>
      </c>
      <c r="F93" s="154" t="str">
        <f>IF(Comp4!F30="","",Comp4!F30)</f>
        <v/>
      </c>
      <c r="H93" s="187" t="str">
        <f>IF(Comp4!H30="","",Comp4!H30)</f>
        <v/>
      </c>
      <c r="I93" s="230" t="str">
        <f>IF(Comp4!I30="","",Comp4!I30)</f>
        <v/>
      </c>
      <c r="J93" s="157" t="str">
        <f>IF(Comp4!J30="","",Comp4!J30)</f>
        <v/>
      </c>
      <c r="K93" s="214" t="str">
        <f>IF(Comp4!K30="","",Comp4!K30)</f>
        <v/>
      </c>
      <c r="L93" s="158" t="str">
        <f>IF(Comp4!L30="","",Comp4!L30)</f>
        <v/>
      </c>
      <c r="M93" s="105" t="str">
        <f>IF(Comp4!M30="","",Comp4!M30)</f>
        <v/>
      </c>
      <c r="N93" s="187" t="str">
        <f>IF(Comp4!N30="","",Comp4!N30)</f>
        <v/>
      </c>
      <c r="O93" s="145" t="str">
        <f>IF(Comp4!O30="","",Comp4!O30)</f>
        <v/>
      </c>
      <c r="P93" s="157" t="str">
        <f>IF(Comp4!P30="","",Comp4!P30)</f>
        <v/>
      </c>
      <c r="Q93" s="254" t="str">
        <f>IF(Comp4!Q30="","",Comp4!Q30)</f>
        <v/>
      </c>
      <c r="R93" s="158" t="str">
        <f>IF(Comp4!R30="","",Comp4!R30)</f>
        <v/>
      </c>
      <c r="S93" s="108" t="str">
        <f>IF(Comp4!S30="","",Comp4!S30)</f>
        <v/>
      </c>
      <c r="T93" s="187" t="str">
        <f>IF(Comp4!T30="","",Comp4!T30)</f>
        <v/>
      </c>
      <c r="U93" s="145" t="str">
        <f>IF(Comp4!U30="","",Comp4!U30)</f>
        <v/>
      </c>
      <c r="V93" s="157" t="str">
        <f>IF(Comp4!V30="","",Comp4!V30)</f>
        <v/>
      </c>
      <c r="W93" s="156" t="str">
        <f>IF(Comp4!W30="","",Comp4!W30)</f>
        <v/>
      </c>
      <c r="X93" s="158" t="str">
        <f>IF(Comp4!X30="","",Comp4!X30)</f>
        <v/>
      </c>
    </row>
    <row r="94" spans="1:24" s="139" customFormat="1" ht="30" customHeight="1" thickBot="1" x14ac:dyDescent="0.3">
      <c r="A94" s="553" t="s">
        <v>79</v>
      </c>
      <c r="B94" s="129"/>
      <c r="C94" s="130" t="s">
        <v>117</v>
      </c>
      <c r="D94" s="129"/>
      <c r="E94" s="129"/>
      <c r="F94" s="150"/>
      <c r="G94" s="120"/>
      <c r="H94" s="132">
        <f>IF(Comp4!H31="","",Comp4!H31)</f>
        <v>0</v>
      </c>
      <c r="I94" s="232">
        <f>IF(Comp4!I31="","",Comp4!I31)</f>
        <v>0</v>
      </c>
      <c r="J94" s="134">
        <f>IF(Comp4!J31="","",Comp4!J31)</f>
        <v>0</v>
      </c>
      <c r="K94" s="258" t="str">
        <f>IF(Comp4!K31="","",Comp4!K31)</f>
        <v/>
      </c>
      <c r="L94" s="136" t="str">
        <f>IF(Comp4!L31="","",Comp4!L31)</f>
        <v/>
      </c>
      <c r="M94" s="137" t="str">
        <f>IF(Comp4!M31="","",Comp4!M31)</f>
        <v/>
      </c>
      <c r="N94" s="132">
        <f>IF(Comp4!N31="","",Comp4!N31)</f>
        <v>0</v>
      </c>
      <c r="O94" s="133">
        <f>IF(Comp4!O31="","",Comp4!O31)</f>
        <v>0</v>
      </c>
      <c r="P94" s="134">
        <f>IF(Comp4!P31="","",Comp4!P31)</f>
        <v>0</v>
      </c>
      <c r="Q94" s="135" t="str">
        <f>IF(Comp4!Q31="","",Comp4!Q31)</f>
        <v/>
      </c>
      <c r="R94" s="136" t="str">
        <f>IF(Comp4!R31="","",Comp4!R31)</f>
        <v/>
      </c>
      <c r="S94" s="186" t="str">
        <f>IF(Comp4!S31="","",Comp4!S31)</f>
        <v/>
      </c>
      <c r="T94" s="132">
        <f>IF(Comp4!T31="","",Comp4!T31)</f>
        <v>0</v>
      </c>
      <c r="U94" s="133">
        <f>IF(Comp4!U31="","",Comp4!U31)</f>
        <v>0</v>
      </c>
      <c r="V94" s="134">
        <f>IF(Comp4!V31="","",Comp4!V31)</f>
        <v>0</v>
      </c>
      <c r="W94" s="135" t="str">
        <f>IF(Comp4!W31="","",Comp4!W31)</f>
        <v/>
      </c>
      <c r="X94" s="136" t="str">
        <f>IF(Comp4!X31="","",Comp4!X31)</f>
        <v/>
      </c>
    </row>
    <row r="95" spans="1:24" ht="81" customHeight="1" x14ac:dyDescent="0.25">
      <c r="A95" s="554"/>
      <c r="B95" s="151" t="str">
        <f>IF(Comp4!B32="","",Comp4!B32)</f>
        <v>5.1</v>
      </c>
      <c r="C95" s="159" t="str">
        <f>IF(Comp4!C32="","",Comp4!C32)</f>
        <v>Realizar la caracterización de los peticionarios que presentan Solicitudes de Restablecimiento de Derechos  (SRD)  y Denuncias (PRD)</v>
      </c>
      <c r="D95" s="191" t="str">
        <f>IF(Comp4!D32="","",Comp4!D32)</f>
        <v xml:space="preserve">Documento de Caracterización </v>
      </c>
      <c r="E95" s="159" t="str">
        <f>IF(Comp4!E32="","",Comp4!E32)</f>
        <v>Dirección de Servicios y Atención</v>
      </c>
      <c r="F95" s="154" t="str">
        <f>IF(Comp4!F32="","",Comp4!F32)</f>
        <v>31/09/2018</v>
      </c>
      <c r="H95" s="187" t="str">
        <f>IF(Comp4!H32="","",Comp4!H32)</f>
        <v/>
      </c>
      <c r="I95" s="234" t="str">
        <f>IF(Comp4!I32="","",Comp4!I32)</f>
        <v>En Avance</v>
      </c>
      <c r="J95" s="157" t="str">
        <f>IF(Comp4!J32="","",Comp4!J32)</f>
        <v/>
      </c>
      <c r="K95" s="214" t="str">
        <f>IF(Comp4!K32="","",Comp4!K32)</f>
        <v>Juliana Arevalo
Angela Parra</v>
      </c>
      <c r="L95" s="158" t="str">
        <f>IF(Comp4!L32="","",Comp4!L32)</f>
        <v>Se evidencia correo electrónico de fecha 25/01/2018 donde la Dirección de Servicios y Atención  socializa con la Dirección de Planeación cronograma de trabajo con 10 actividades para realizar la Caracterización de los peticionarias del ICBF, con el propósito de facilitar el seguimiento y las mejoras en el servicio prestado. Posteriormente se remite con fecha 09/03/2018  correo electrónico en el cual la Dirección de Servicios y Atención  establece las variables que requiere para la caracterización. 
De acuerdo con el cronograma, las actividades 1 y 2 (Descargar base de datos del SIM Vigencia 2017 y Cruces externos BD peticionarios) a la fecha del seguimiento realizado por la Oficina de Control Interno se encuentran fuera de termino toda vez que estaban programadas para el 31/01/2018 y 28/02/2018 respectivamente. 
Para el mes de Abril la Dirección de Servicios y Atención  compartió la trazabilidad de correos con la Dirección de Planeación en donde fue posible conocer la versión final titulada VF Caracterización ICBF Denuncias PRD - SRD y los anexos 1,2, y 3: Normograma ICBF, Priorización de variables y denuncias PRD.
Evidencias:
Correos Electrónicos del 25/01/2018 y 09/03/2018
Trazabilidad de correos electrónicos del 15/03/2018 al 18/04/2018 entre Dirección de Servicios y Atención  y Dirección de Planeación y Control de Gestión.</v>
      </c>
      <c r="M95" s="105" t="str">
        <f>IF(Comp4!M32="","",Comp4!M32)</f>
        <v/>
      </c>
      <c r="N95" s="187" t="str">
        <f>IF(Comp4!N32="","",Comp4!N32)</f>
        <v/>
      </c>
      <c r="O95" s="179" t="str">
        <f>IF(Comp4!O32="","",Comp4!O32)</f>
        <v/>
      </c>
      <c r="P95" s="157" t="str">
        <f>IF(Comp4!P32="","",Comp4!P32)</f>
        <v/>
      </c>
      <c r="Q95" s="254" t="str">
        <f>IF(Comp4!Q32="","",Comp4!Q32)</f>
        <v/>
      </c>
      <c r="R95" s="158" t="str">
        <f>IF(Comp4!R32="","",Comp4!R32)</f>
        <v/>
      </c>
      <c r="S95" s="108" t="str">
        <f>IF(Comp4!S32="","",Comp4!S32)</f>
        <v/>
      </c>
      <c r="T95" s="187" t="str">
        <f>IF(Comp4!T32="","",Comp4!T32)</f>
        <v/>
      </c>
      <c r="U95" s="179" t="str">
        <f>IF(Comp4!U32="","",Comp4!U32)</f>
        <v/>
      </c>
      <c r="V95" s="157" t="str">
        <f>IF(Comp4!V32="","",Comp4!V32)</f>
        <v/>
      </c>
      <c r="W95" s="156" t="str">
        <f>IF(Comp4!W32="","",Comp4!W32)</f>
        <v/>
      </c>
      <c r="X95" s="158" t="str">
        <f>IF(Comp4!X32="","",Comp4!X32)</f>
        <v/>
      </c>
    </row>
    <row r="96" spans="1:24" ht="59.25" customHeight="1" x14ac:dyDescent="0.25">
      <c r="A96" s="554"/>
      <c r="B96" s="151" t="str">
        <f>IF(Comp4!B33="","",Comp4!B33)</f>
        <v>5.2</v>
      </c>
      <c r="C96" s="159" t="str">
        <f>IF(Comp4!C33="","",Comp4!C33)</f>
        <v xml:space="preserve">Formular acciones de mejora con base en los resultados  obtenidos en la estrategia de medición de satisfacción 2017. </v>
      </c>
      <c r="D96" s="191" t="str">
        <f>IF(Comp4!D33="","",Comp4!D33)</f>
        <v xml:space="preserve"> Acciones de Mejora formuladas en ISOLUCION</v>
      </c>
      <c r="E96" s="159" t="str">
        <f>IF(Comp4!E33="","",Comp4!E33)</f>
        <v>Dirección de Servicios y Atención</v>
      </c>
      <c r="F96" s="154" t="str">
        <f>IF(Comp4!F33="","",Comp4!F33)</f>
        <v>31/09/2018</v>
      </c>
      <c r="H96" s="187" t="str">
        <f>IF(Comp4!H33="","",Comp4!H33)</f>
        <v/>
      </c>
      <c r="I96" s="234" t="str">
        <f>IF(Comp4!I33="","",Comp4!I33)</f>
        <v>En Avance</v>
      </c>
      <c r="J96" s="157" t="str">
        <f>IF(Comp4!J33="","",Comp4!J33)</f>
        <v/>
      </c>
      <c r="K96" s="214" t="str">
        <f>IF(Comp4!K33="","",Comp4!K33)</f>
        <v>Juliana Arevalo
Angela Parra</v>
      </c>
      <c r="L96" s="158" t="str">
        <f>IF(Comp4!L33="","",Comp4!L33)</f>
        <v>Se evidencia Excel donde se relacionan las 25 regionales con sus respectivas observaciones del Informe de la Encuesta de Satisfacción vigencia 2017.
En mesa de trabajo realizada el día 09/05/2018 en la Oficina de Control Interno con las profesionales de la Dirección de Servicios y Atención  se solicitó complementar el documento Excel con las acciones correctivas y los seguimientos generados a las mismas a partir de los resultados obtenidos en la encuesta de satisfacción vigencia 2017; mediante correo electrónico de fecha 09/05/2018 la Dirección de Servicios y Atención  envía a la Oficina de Control Interno los pantallazos donde se evidencian las Acciones Correctivas formuladas: 8828, 8829, 8830, 8831, 8832, 8833, 8834, 8835, 8836, 8837, 8838, 8839, 8840, 8841, 8842, 8843, 8844, 8845, 8846, 8847, 8848,  8849 y 8850. 
Por otra parte en el Excel de seguimiento diligenciado por la Dirección de Servicios y Atención  se relacionan actividades inherentes a la aplicación de la encuesta de satisfacción vigencia 2018 las cuales no responden ni a la actividad ni a la meta propuesta en el Plan Anticorrupción; por lo cual se sugiere revisar y definir el resultado esperado por la Dirección de Servicios y Atención. 
Evidencias: 
Excel con las observaciones del Informe de la Encuesta de Satisfacción. 
Correo electrónico de fecha 09/05/2018</v>
      </c>
      <c r="M96" s="105" t="str">
        <f>IF(Comp4!M33="","",Comp4!M33)</f>
        <v/>
      </c>
      <c r="N96" s="187" t="str">
        <f>IF(Comp4!N33="","",Comp4!N33)</f>
        <v/>
      </c>
      <c r="O96" s="179" t="str">
        <f>IF(Comp4!O33="","",Comp4!O33)</f>
        <v/>
      </c>
      <c r="P96" s="157" t="str">
        <f>IF(Comp4!P33="","",Comp4!P33)</f>
        <v/>
      </c>
      <c r="Q96" s="254" t="str">
        <f>IF(Comp4!Q33="","",Comp4!Q33)</f>
        <v/>
      </c>
      <c r="R96" s="158" t="str">
        <f>IF(Comp4!R33="","",Comp4!R33)</f>
        <v/>
      </c>
      <c r="S96" s="108" t="str">
        <f>IF(Comp4!S33="","",Comp4!S33)</f>
        <v/>
      </c>
      <c r="T96" s="187" t="str">
        <f>IF(Comp4!T33="","",Comp4!T33)</f>
        <v/>
      </c>
      <c r="U96" s="179" t="str">
        <f>IF(Comp4!U33="","",Comp4!U33)</f>
        <v/>
      </c>
      <c r="V96" s="157" t="str">
        <f>IF(Comp4!V33="","",Comp4!V33)</f>
        <v/>
      </c>
      <c r="W96" s="156" t="str">
        <f>IF(Comp4!W33="","",Comp4!W33)</f>
        <v/>
      </c>
      <c r="X96" s="158" t="str">
        <f>IF(Comp4!X33="","",Comp4!X33)</f>
        <v/>
      </c>
    </row>
    <row r="97" spans="1:24" ht="306" x14ac:dyDescent="0.25">
      <c r="A97" s="554"/>
      <c r="B97" s="151" t="str">
        <f>IF(Comp4!B34="","",Comp4!B34)</f>
        <v>5.3</v>
      </c>
      <c r="C97" s="159" t="str">
        <f>IF(Comp4!C34="","",Comp4!C34)</f>
        <v>Desarrollar e Implementar encuestas de satisfacción aplicables a los tramites en Línea.</v>
      </c>
      <c r="D97" s="191" t="str">
        <f>IF(Comp4!D34="","",Comp4!D34)</f>
        <v xml:space="preserve">Implementación Encuestas de satisfacción en Línea  </v>
      </c>
      <c r="E97" s="159" t="str">
        <f>IF(Comp4!E34="","",Comp4!E34)</f>
        <v xml:space="preserve">Dirección de Servicios y Atención </v>
      </c>
      <c r="F97" s="154">
        <f>IF(Comp4!F34="","",Comp4!F34)</f>
        <v>43312</v>
      </c>
      <c r="H97" s="187" t="str">
        <f>IF(Comp4!H34="","",Comp4!H34)</f>
        <v/>
      </c>
      <c r="I97" s="234" t="str">
        <f>IF(Comp4!I34="","",Comp4!I34)</f>
        <v>En Avance</v>
      </c>
      <c r="J97" s="157" t="str">
        <f>IF(Comp4!J34="","",Comp4!J34)</f>
        <v/>
      </c>
      <c r="K97" s="214" t="str">
        <f>IF(Comp4!K34="","",Comp4!K34)</f>
        <v>Juliana Arevalo
Angela Parra</v>
      </c>
      <c r="L97" s="158" t="str">
        <f>IF(Comp4!L34="","",Comp4!L34)</f>
        <v>Se evidencian correos electrónicos de febrero y marzo en los cuales la Dirección de Servicios y Atención  solicita a la Dirección de Información y Tecnología  información del avance en las actividades que no fueron cumplidas en el Plan de Gobierno Digital 2017 y que están para el Plan de Gobierno Digital 2018. 
Una de esas actividades tiene relación directa con esta actividad del Plan Anticorrupción: Implementar herramienta de encuesta en línea en tres (3) tramites en línea del Portal Web Institucional. 
En mesa de trabajo realizada el día 09/05/2018 en la OCI junto las profesionales de la Dirección de Servicios y Atención  se solicitó, aportar pantallazos de las encuestas que a la fecha ya se encuentren en uso. De las evidencias aportadas no se identifica que a la fecha se haya logrado la implementación de la Encuesta de Satisfacción para los trámites (OAC ONLINE, PILA WEB y Bienes Mostrencos).
La Oficina de Control Interno recibe por medio de correo electrónico de fecha 09/05/2018 pantallazos en los cuales ha sido posible realizar seguimiento de la implementación y uso de las encuestas de satisfacción para los mismos trámites.
Evidencias: 
Correos electrónicos 31/01/2018, 06-08/02/2018, 09/05/2018.</v>
      </c>
      <c r="M97" s="105" t="str">
        <f>IF(Comp4!M34="","",Comp4!M34)</f>
        <v/>
      </c>
      <c r="N97" s="187" t="str">
        <f>IF(Comp4!N34="","",Comp4!N34)</f>
        <v/>
      </c>
      <c r="O97" s="179" t="str">
        <f>IF(Comp4!O34="","",Comp4!O34)</f>
        <v/>
      </c>
      <c r="P97" s="157" t="str">
        <f>IF(Comp4!P34="","",Comp4!P34)</f>
        <v/>
      </c>
      <c r="Q97" s="254" t="str">
        <f>IF(Comp4!Q34="","",Comp4!Q34)</f>
        <v/>
      </c>
      <c r="R97" s="158" t="str">
        <f>IF(Comp4!R34="","",Comp4!R34)</f>
        <v/>
      </c>
      <c r="S97" s="108" t="str">
        <f>IF(Comp4!S34="","",Comp4!S34)</f>
        <v/>
      </c>
      <c r="T97" s="187" t="str">
        <f>IF(Comp4!T34="","",Comp4!T34)</f>
        <v/>
      </c>
      <c r="U97" s="179" t="str">
        <f>IF(Comp4!U34="","",Comp4!U34)</f>
        <v/>
      </c>
      <c r="V97" s="157" t="str">
        <f>IF(Comp4!V34="","",Comp4!V34)</f>
        <v/>
      </c>
      <c r="W97" s="156" t="str">
        <f>IF(Comp4!W34="","",Comp4!W34)</f>
        <v/>
      </c>
      <c r="X97" s="158" t="str">
        <f>IF(Comp4!X34="","",Comp4!X34)</f>
        <v/>
      </c>
    </row>
    <row r="98" spans="1:24" ht="91.5" customHeight="1" thickBot="1" x14ac:dyDescent="0.3">
      <c r="A98" s="559"/>
      <c r="B98" s="151" t="str">
        <f>IF(Comp4!B35="","",Comp4!B35)</f>
        <v>5.4</v>
      </c>
      <c r="C98" s="159" t="str">
        <f>IF(Comp4!C35="","",Comp4!C35)</f>
        <v xml:space="preserve">Mejorar la accesibilidad de la información  de las preguntas frecuentes con enfoque diferencial a través  de audios </v>
      </c>
      <c r="D98" s="191" t="str">
        <f>IF(Comp4!D35="","",Comp4!D35)</f>
        <v xml:space="preserve"> 20  Audios  </v>
      </c>
      <c r="E98" s="159" t="str">
        <f>IF(Comp4!E35="","",Comp4!E35)</f>
        <v xml:space="preserve">Dirección de Servicios y Atención </v>
      </c>
      <c r="F98" s="154">
        <f>IF(Comp4!F35="","",Comp4!F35)</f>
        <v>43404</v>
      </c>
      <c r="H98" s="165" t="str">
        <f>IF(Comp4!H35="","",Comp4!H35)</f>
        <v/>
      </c>
      <c r="I98" s="231" t="str">
        <f>IF(Comp4!I35="","",Comp4!I35)</f>
        <v>En Avance</v>
      </c>
      <c r="J98" s="167" t="str">
        <f>IF(Comp4!J35="","",Comp4!J35)</f>
        <v/>
      </c>
      <c r="K98" s="215" t="str">
        <f>IF(Comp4!K35="","",Comp4!K35)</f>
        <v>Juliana Arevalo
Angela Parra</v>
      </c>
      <c r="L98" s="169" t="str">
        <f>IF(Comp4!L35="","",Comp4!L35)</f>
        <v>Se evidencian correos electrónicos entre Dirección de Servicios y Atención  y Oficina Asesora de Comunicaciones en los cuales se ha avanzado en la grabación de los audios para mejorar la accesibilidad a las preguntas frecuentes con enfoque diferencial. 
A partir de la mesa de trabajo llevada a cabo en la Oficina de Control Interno el 09/05/2018 la Dirección de Servicios y Atención  allegó por medio electrónico de la misma fecha soportes que evidencian el control de legalidad y aval en correo electrónico de fecha 03/05/2016 enviado por Fernando Aguirre Tejada (antropólogo de la Subdirección General) y el memorando con radicado No.  I 2016 045771 -0101 DEL 06/05/2016 emitido por la Oficina Asesora Jurídica respecto a las respuestas a preguntas frecuentes de la ciudadanía por enfoque diferencial.
Al respecto se sugiere a la Dirección de Servicios y Atención  generar espacio para verificar junto con la Subdirección General el contenido en cumplimiento al concepto emitido en la vigencia 2016.
Evidencias: 
Correo electrónico del 14/03/2018 con asunto: Audios Preguntas frecuentes Enfoque Diferencial- GECO.
Correo electrónico del 23/03/2018
Correo electrónico del 09/05/2018.</v>
      </c>
      <c r="M98" s="108" t="str">
        <f>IF(Comp4!M35="","",Comp4!M35)</f>
        <v/>
      </c>
      <c r="N98" s="165" t="str">
        <f>IF(Comp4!N35="","",Comp4!N35)</f>
        <v/>
      </c>
      <c r="O98" s="166" t="str">
        <f>IF(Comp4!O35="","",Comp4!O35)</f>
        <v/>
      </c>
      <c r="P98" s="167" t="str">
        <f>IF(Comp4!P35="","",Comp4!P35)</f>
        <v/>
      </c>
      <c r="Q98" s="254" t="str">
        <f>IF(Comp4!Q35="","",Comp4!Q35)</f>
        <v/>
      </c>
      <c r="R98" s="169" t="str">
        <f>IF(Comp4!R35="","",Comp4!R35)</f>
        <v/>
      </c>
      <c r="S98" s="108" t="str">
        <f>IF(Comp4!S35="","",Comp4!S35)</f>
        <v/>
      </c>
      <c r="T98" s="165" t="str">
        <f>IF(Comp4!T35="","",Comp4!T35)</f>
        <v/>
      </c>
      <c r="U98" s="166" t="str">
        <f>IF(Comp4!U35="","",Comp4!U35)</f>
        <v/>
      </c>
      <c r="V98" s="167" t="str">
        <f>IF(Comp4!V35="","",Comp4!V35)</f>
        <v/>
      </c>
      <c r="W98" s="168" t="str">
        <f>IF(Comp4!W35="","",Comp4!W35)</f>
        <v/>
      </c>
      <c r="X98" s="169" t="str">
        <f>IF(Comp4!X35="","",Comp4!X35)</f>
        <v/>
      </c>
    </row>
    <row r="99" spans="1:24" ht="13.5" thickBot="1" x14ac:dyDescent="0.3">
      <c r="K99" s="104"/>
      <c r="Q99" s="254"/>
      <c r="X99" s="107"/>
    </row>
    <row r="100" spans="1:24" ht="80.099999999999994" customHeight="1" thickBot="1" x14ac:dyDescent="0.3">
      <c r="A100" s="174" t="s">
        <v>87</v>
      </c>
      <c r="B100" s="565" t="s">
        <v>130</v>
      </c>
      <c r="C100" s="576"/>
      <c r="D100" s="576"/>
      <c r="E100" s="576"/>
      <c r="F100" s="577"/>
      <c r="G100" s="175"/>
      <c r="H100" s="121" t="s">
        <v>166</v>
      </c>
      <c r="I100" s="122"/>
      <c r="J100" s="176">
        <v>42490</v>
      </c>
      <c r="K100" s="567" t="s">
        <v>161</v>
      </c>
      <c r="L100" s="574" t="s">
        <v>0</v>
      </c>
      <c r="N100" s="121" t="s">
        <v>166</v>
      </c>
      <c r="O100" s="122"/>
      <c r="P100" s="176">
        <v>42978</v>
      </c>
      <c r="Q100" s="567" t="s">
        <v>161</v>
      </c>
      <c r="R100" s="574" t="s">
        <v>0</v>
      </c>
      <c r="T100" s="121" t="s">
        <v>166</v>
      </c>
      <c r="U100" s="122"/>
      <c r="V100" s="176">
        <v>43100</v>
      </c>
      <c r="W100" s="567" t="s">
        <v>161</v>
      </c>
      <c r="X100" s="574" t="s">
        <v>0</v>
      </c>
    </row>
    <row r="101" spans="1:24" ht="26.25" thickBot="1" x14ac:dyDescent="0.3">
      <c r="A101" s="124" t="s">
        <v>11</v>
      </c>
      <c r="B101" s="575" t="s">
        <v>80</v>
      </c>
      <c r="C101" s="570"/>
      <c r="D101" s="177" t="s">
        <v>81</v>
      </c>
      <c r="E101" s="177" t="s">
        <v>82</v>
      </c>
      <c r="F101" s="178" t="s">
        <v>83</v>
      </c>
      <c r="H101" s="128" t="s">
        <v>12</v>
      </c>
      <c r="I101" s="263" t="s">
        <v>10</v>
      </c>
      <c r="J101" s="263" t="s">
        <v>85</v>
      </c>
      <c r="K101" s="568"/>
      <c r="L101" s="568"/>
      <c r="N101" s="128" t="s">
        <v>12</v>
      </c>
      <c r="O101" s="263" t="s">
        <v>10</v>
      </c>
      <c r="P101" s="263" t="s">
        <v>85</v>
      </c>
      <c r="Q101" s="568"/>
      <c r="R101" s="568"/>
      <c r="T101" s="128" t="s">
        <v>12</v>
      </c>
      <c r="U101" s="263" t="s">
        <v>10</v>
      </c>
      <c r="V101" s="263" t="s">
        <v>85</v>
      </c>
      <c r="W101" s="568"/>
      <c r="X101" s="568"/>
    </row>
    <row r="102" spans="1:24" s="139" customFormat="1" ht="30" customHeight="1" thickBot="1" x14ac:dyDescent="0.3">
      <c r="A102" s="553" t="s">
        <v>75</v>
      </c>
      <c r="B102" s="129"/>
      <c r="C102" s="130" t="s">
        <v>119</v>
      </c>
      <c r="D102" s="129"/>
      <c r="E102" s="129"/>
      <c r="F102" s="150"/>
      <c r="G102" s="120"/>
      <c r="H102" s="132">
        <f>IF(Comp5!H12="","",Comp5!H12)</f>
        <v>0</v>
      </c>
      <c r="I102" s="232">
        <f>IF(Comp5!I12="","",Comp5!I12)</f>
        <v>2</v>
      </c>
      <c r="J102" s="134">
        <f>IF(Comp5!J12="","",Comp5!J12)</f>
        <v>0</v>
      </c>
      <c r="K102" s="258" t="str">
        <f>IF(Comp5!K12="","",Comp5!K12)</f>
        <v/>
      </c>
      <c r="L102" s="136" t="str">
        <f>IF(Comp5!L12="","",Comp5!L12)</f>
        <v/>
      </c>
      <c r="M102" s="137" t="str">
        <f>IF(Comp5!M12="","",Comp5!M12)</f>
        <v/>
      </c>
      <c r="N102" s="132">
        <f>IF(Comp5!N12="","",Comp5!N12)</f>
        <v>0</v>
      </c>
      <c r="O102" s="133">
        <f>IF(Comp5!O12="","",Comp5!O12)</f>
        <v>0</v>
      </c>
      <c r="P102" s="134">
        <f>IF(Comp5!P12="","",Comp5!P12)</f>
        <v>0</v>
      </c>
      <c r="Q102" s="135" t="str">
        <f>IF(Comp5!Q12="","",Comp5!Q12)</f>
        <v/>
      </c>
      <c r="R102" s="136" t="str">
        <f>IF(Comp5!R12="","",Comp5!R12)</f>
        <v/>
      </c>
      <c r="S102" s="186" t="str">
        <f>IF(Comp5!S12="","",Comp5!S12)</f>
        <v/>
      </c>
      <c r="T102" s="132">
        <f>IF(Comp5!T12="","",Comp5!T12)</f>
        <v>0</v>
      </c>
      <c r="U102" s="133">
        <f>IF(Comp5!U12="","",Comp5!U12)</f>
        <v>0</v>
      </c>
      <c r="V102" s="134">
        <f>IF(Comp5!V12="","",Comp5!V12)</f>
        <v>0</v>
      </c>
      <c r="W102" s="135" t="str">
        <f>IF(Comp5!W12="","",Comp5!W12)</f>
        <v/>
      </c>
      <c r="X102" s="136" t="str">
        <f>IF(Comp5!X12="","",Comp5!X12)</f>
        <v/>
      </c>
    </row>
    <row r="103" spans="1:24" ht="183.75" customHeight="1" x14ac:dyDescent="0.25">
      <c r="A103" s="554"/>
      <c r="B103" s="151" t="str">
        <f>IF(Comp5!B13="","",Comp5!B13)</f>
        <v>1.1</v>
      </c>
      <c r="C103" s="152" t="str">
        <f>IF(Comp5!C13="","",Comp5!C13)</f>
        <v xml:space="preserve">Publicar  la información de planeación y gestión en el Portal Web de la Entidad, año 2018 </v>
      </c>
      <c r="D103" s="152" t="str">
        <f>IF(Comp5!D13="","",Comp5!D13)</f>
        <v>(1) Informe de gestión publicado con histórico del informe de gestión. Del año anterior (2017)
(1) Proyectos de inversión para el 2018 publicados.
(1) Plan de acción 2018 publicado.
(1) Presupuesto en Ejercicio del ICBF
(1) Plan Anticorrupción y Atencion al Ciudadano
(1) Plan Anual de Adquisiciones</v>
      </c>
      <c r="E103" s="152" t="str">
        <f>IF(Comp5!E13="","",Comp5!E13)</f>
        <v xml:space="preserve">Direccion  de Planeación y Control de Gestión- Subdirección de Abastecimiento / Todas las áreas </v>
      </c>
      <c r="F103" s="193">
        <f>IF(Comp5!F13="","",Comp5!F13)</f>
        <v>43130</v>
      </c>
      <c r="H103" s="187" t="str">
        <f>IF(Comp5!H13="","",Comp5!H13)</f>
        <v/>
      </c>
      <c r="I103" s="234" t="str">
        <f>IF(Comp5!I13="","",Comp5!I13)</f>
        <v>Cumplida (DT)</v>
      </c>
      <c r="J103" s="157" t="str">
        <f>IF(Comp5!J13="","",Comp5!J13)</f>
        <v/>
      </c>
      <c r="K103" s="214" t="str">
        <f>IF(Comp5!K13="","",Comp5!K13)</f>
        <v>Maria Lucerito Achury</v>
      </c>
      <c r="L103" s="158" t="str">
        <f>IF(Comp5!L13="","",Comp5!L13)</f>
        <v xml:space="preserve">La información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https://www.icbf.gov.co/gestion-transparencia/transparencia/presupuesto/general
(1) Plan Anticorrupción y Atencion al Ciudadano
https://www.icbf.gov.co/gestion-transparencia/transparencia/planeacion/plan-anticorrupcion
(1) Plan Anual de Adquisiciones
https://www.icbf.gov.co/gestion-transparencia/transparencia/contratacion/plan-compras
</v>
      </c>
      <c r="M103" s="105" t="str">
        <f>IF(Comp5!M13="","",Comp5!M13)</f>
        <v/>
      </c>
      <c r="N103" s="187" t="str">
        <f>IF(Comp5!N13="","",Comp5!N13)</f>
        <v/>
      </c>
      <c r="O103" s="179" t="str">
        <f>IF(Comp5!O13="","",Comp5!O13)</f>
        <v/>
      </c>
      <c r="P103" s="157" t="str">
        <f>IF(Comp5!P13="","",Comp5!P13)</f>
        <v/>
      </c>
      <c r="Q103" s="214" t="str">
        <f>IF(Comp5!Q13="","",Comp5!Q13)</f>
        <v/>
      </c>
      <c r="R103" s="251" t="str">
        <f>IF(Comp5!R13="","",Comp5!R13)</f>
        <v/>
      </c>
      <c r="S103" s="108" t="str">
        <f>IF(Comp5!S13="","",Comp5!S13)</f>
        <v/>
      </c>
      <c r="T103" s="187" t="str">
        <f>IF(Comp5!T13="","",Comp5!T13)</f>
        <v/>
      </c>
      <c r="U103" s="179" t="str">
        <f>IF(Comp5!U13="","",Comp5!U13)</f>
        <v/>
      </c>
      <c r="V103" s="157" t="str">
        <f>IF(Comp5!V13="","",Comp5!V13)</f>
        <v/>
      </c>
      <c r="W103" s="156" t="str">
        <f>IF(Comp5!W13="","",Comp5!W13)</f>
        <v/>
      </c>
      <c r="X103" s="158" t="str">
        <f>IF(Comp5!X13="","",Comp5!X13)</f>
        <v/>
      </c>
    </row>
    <row r="104" spans="1:24" ht="71.25" customHeight="1" x14ac:dyDescent="0.25">
      <c r="A104" s="554"/>
      <c r="B104" s="151" t="str">
        <f>IF(Comp5!B14="","",Comp5!B14)</f>
        <v>1.2</v>
      </c>
      <c r="C104" s="152" t="str">
        <f>IF(Comp5!C14="","",Comp5!C14)</f>
        <v xml:space="preserve">Mantener actualizada la documentación del Sistema Integrado de Gestión </v>
      </c>
      <c r="D104" s="152" t="str">
        <f>IF(Comp5!D14="","",Comp5!D14)</f>
        <v xml:space="preserve">Documentación actualizada  en el Portal Web de la Entidad. </v>
      </c>
      <c r="E104" s="152" t="str">
        <f>IF(Comp5!E14="","",Comp5!E14)</f>
        <v xml:space="preserve">Direccion  de Planeación y Control de Gestión/ Direccion de Información y Tecnología </v>
      </c>
      <c r="F104" s="194">
        <f>IF(Comp5!F14="","",Comp5!F14)</f>
        <v>43465</v>
      </c>
      <c r="H104" s="187" t="str">
        <f>IF(Comp5!H14="","",Comp5!H14)</f>
        <v/>
      </c>
      <c r="I104" s="234" t="str">
        <f>IF(Comp5!I14="","",Comp5!I14)</f>
        <v>En Avance</v>
      </c>
      <c r="J104" s="157" t="str">
        <f>IF(Comp5!J14="","",Comp5!J14)</f>
        <v/>
      </c>
      <c r="K104" s="214" t="str">
        <f>IF(Comp5!K14="","",Comp5!K14)</f>
        <v>Maria Lucerito Achury</v>
      </c>
      <c r="L104" s="158" t="str">
        <f>IF(Comp5!L14="","",Comp5!L14)</f>
        <v>Formato Listado Maestro de Documentos LMD actualizado e información actualizada publicada en la página Web. 
Evidencia: Matriz en Excel del formato Listado Maestro de Documentos y ruta en página Web https://www.icbf.gov.co/instituto/sistema-integrado-gestion</v>
      </c>
      <c r="M104" s="105" t="str">
        <f>IF(Comp5!M14="","",Comp5!M14)</f>
        <v/>
      </c>
      <c r="N104" s="187" t="str">
        <f>IF(Comp5!N14="","",Comp5!N14)</f>
        <v/>
      </c>
      <c r="O104" s="179" t="str">
        <f>IF(Comp5!O14="","",Comp5!O14)</f>
        <v/>
      </c>
      <c r="P104" s="157" t="str">
        <f>IF(Comp5!P14="","",Comp5!P14)</f>
        <v/>
      </c>
      <c r="Q104" s="214" t="str">
        <f>IF(Comp5!Q14="","",Comp5!Q14)</f>
        <v/>
      </c>
      <c r="R104" s="158" t="str">
        <f>IF(Comp5!R14="","",Comp5!R14)</f>
        <v/>
      </c>
      <c r="S104" s="108" t="str">
        <f>IF(Comp5!S14="","",Comp5!S14)</f>
        <v/>
      </c>
      <c r="T104" s="187" t="str">
        <f>IF(Comp5!T14="","",Comp5!T14)</f>
        <v/>
      </c>
      <c r="U104" s="179" t="str">
        <f>IF(Comp5!U14="","",Comp5!U14)</f>
        <v/>
      </c>
      <c r="V104" s="157" t="str">
        <f>IF(Comp5!V14="","",Comp5!V14)</f>
        <v/>
      </c>
      <c r="W104" s="156" t="str">
        <f>IF(Comp5!W14="","",Comp5!W14)</f>
        <v/>
      </c>
      <c r="X104" s="158" t="str">
        <f>IF(Comp5!X14="","",Comp5!X14)</f>
        <v/>
      </c>
    </row>
    <row r="105" spans="1:24" ht="89.25" customHeight="1" x14ac:dyDescent="0.25">
      <c r="A105" s="554"/>
      <c r="B105" s="151" t="str">
        <f>IF(Comp5!B15="","",Comp5!B15)</f>
        <v>1.3</v>
      </c>
      <c r="C105" s="195" t="str">
        <f>IF(Comp5!C15="","",Comp5!C15)</f>
        <v xml:space="preserve">Mantener actualizada la información de la estructura orgánica, funciones y deberes del ICBF, así como la información de los perfiles y evaluaciones de los funcionarios en el portal web de la entidad </v>
      </c>
      <c r="D105" s="152" t="str">
        <f>IF(Comp5!D15="","",Comp5!D15)</f>
        <v>Información institucional y de funcionarios actualizada en el Portal Web de la Entidad.</v>
      </c>
      <c r="E105" s="152" t="str">
        <f>IF(Comp5!E15="","",Comp5!E15)</f>
        <v>Dirección de Gestión Humana</v>
      </c>
      <c r="F105" s="193">
        <f>IF(Comp5!F15="","",Comp5!F15)</f>
        <v>43465</v>
      </c>
      <c r="H105" s="187" t="str">
        <f>IF(Comp5!H15="","",Comp5!H15)</f>
        <v/>
      </c>
      <c r="I105" s="234" t="str">
        <f>IF(Comp5!I15="","",Comp5!I15)</f>
        <v>En Avance</v>
      </c>
      <c r="J105" s="157" t="str">
        <f>IF(Comp5!J15="","",Comp5!J15)</f>
        <v/>
      </c>
      <c r="K105" s="214" t="str">
        <f>IF(Comp5!K15="","",Comp5!K15)</f>
        <v>Maria Lucerito Achury</v>
      </c>
      <c r="L105" s="158" t="str">
        <f>IF(Comp5!L15="","",Comp5!L15)</f>
        <v>La información se encuentra publicada en la página web de la entidad de la siguiente manera:
Estructura Orgánica en la ruta:
https://www.icbf.gov.co/gestion-transparencia/transparencia/estructura-organica-talento-humano
Funciones y Deberes en la ruta:
https://www.icbf.gov.co/instituto/funciones-deberes
Funcionarios y Directivos en la ruta:
https://www.icbf.gov.co/instituto/funcionarios-directivos</v>
      </c>
      <c r="M105" s="105" t="str">
        <f>IF(Comp5!M15="","",Comp5!M15)</f>
        <v/>
      </c>
      <c r="N105" s="187" t="str">
        <f>IF(Comp5!N15="","",Comp5!N15)</f>
        <v/>
      </c>
      <c r="O105" s="179" t="str">
        <f>IF(Comp5!O15="","",Comp5!O15)</f>
        <v/>
      </c>
      <c r="P105" s="157" t="str">
        <f>IF(Comp5!P15="","",Comp5!P15)</f>
        <v/>
      </c>
      <c r="Q105" s="214" t="str">
        <f>IF(Comp5!Q15="","",Comp5!Q15)</f>
        <v/>
      </c>
      <c r="R105" s="158" t="str">
        <f>IF(Comp5!R15="","",Comp5!R15)</f>
        <v/>
      </c>
      <c r="S105" s="108" t="str">
        <f>IF(Comp5!S15="","",Comp5!S15)</f>
        <v/>
      </c>
      <c r="T105" s="187" t="str">
        <f>IF(Comp5!T15="","",Comp5!T15)</f>
        <v/>
      </c>
      <c r="U105" s="179" t="str">
        <f>IF(Comp5!U15="","",Comp5!U15)</f>
        <v/>
      </c>
      <c r="V105" s="157" t="str">
        <f>IF(Comp5!V15="","",Comp5!V15)</f>
        <v/>
      </c>
      <c r="W105" s="156" t="str">
        <f>IF(Comp5!W15="","",Comp5!W15)</f>
        <v/>
      </c>
      <c r="X105" s="158" t="str">
        <f>IF(Comp5!X15="","",Comp5!X15)</f>
        <v/>
      </c>
    </row>
    <row r="106" spans="1:24" ht="72" customHeight="1" x14ac:dyDescent="0.25">
      <c r="A106" s="554"/>
      <c r="B106" s="151" t="str">
        <f>IF(Comp5!B16="","",Comp5!B16)</f>
        <v>1.4</v>
      </c>
      <c r="C106" s="195" t="str">
        <f>IF(Comp5!C16="","",Comp5!C16)</f>
        <v>Actualizar los Planes de Mejoramiento de auditorias de los Órganos  de control en Portal Web de la Entidad.</v>
      </c>
      <c r="D106" s="195" t="str">
        <f>IF(Comp5!D16="","",Comp5!D16)</f>
        <v>Planes de Mejoramiento de auditorias de los Órganos  de control actualizados en el Portal Web de la Entidad.</v>
      </c>
      <c r="E106" s="152" t="str">
        <f>IF(Comp5!E16="","",Comp5!E16)</f>
        <v>Oficina de Control Interno</v>
      </c>
      <c r="F106" s="193">
        <f>IF(Comp5!F16="","",Comp5!F16)</f>
        <v>43465</v>
      </c>
      <c r="H106" s="187" t="str">
        <f>IF(Comp5!H16="","",Comp5!H16)</f>
        <v/>
      </c>
      <c r="I106" s="234" t="str">
        <f>IF(Comp5!I16="","",Comp5!I16)</f>
        <v>En Avance</v>
      </c>
      <c r="J106" s="157" t="str">
        <f>IF(Comp5!J16="","",Comp5!J16)</f>
        <v/>
      </c>
      <c r="K106" s="214" t="str">
        <f>IF(Comp5!K16="","",Comp5!K16)</f>
        <v>Maria Lucerito Achury</v>
      </c>
      <c r="L106" s="158" t="str">
        <f>IF(Comp5!L16="","",Comp5!L16)</f>
        <v xml:space="preserve">De acuerdo con lo informado por la Dependencia para el primer cuatrimestre no se tuvo cambios en los Planes de Mejoramiento de Auditorias de los Órganos de Control, por lo tanto se mantiene la publicación del mismo en la ruta:
https://www.icbf.gov.co/gestion-transparencia/transparencia/control/planes-mejoramiento
</v>
      </c>
      <c r="M106" s="105" t="str">
        <f>IF(Comp5!M16="","",Comp5!M16)</f>
        <v/>
      </c>
      <c r="N106" s="187" t="str">
        <f>IF(Comp5!N16="","",Comp5!N16)</f>
        <v/>
      </c>
      <c r="O106" s="179" t="str">
        <f>IF(Comp5!O16="","",Comp5!O16)</f>
        <v/>
      </c>
      <c r="P106" s="157" t="str">
        <f>IF(Comp5!P16="","",Comp5!P16)</f>
        <v/>
      </c>
      <c r="Q106" s="214" t="str">
        <f>IF(Comp5!Q16="","",Comp5!Q16)</f>
        <v/>
      </c>
      <c r="R106" s="158" t="str">
        <f>IF(Comp5!R16="","",Comp5!R16)</f>
        <v/>
      </c>
      <c r="S106" s="108" t="str">
        <f>IF(Comp5!S16="","",Comp5!S16)</f>
        <v/>
      </c>
      <c r="T106" s="187" t="str">
        <f>IF(Comp5!T16="","",Comp5!T16)</f>
        <v/>
      </c>
      <c r="U106" s="179" t="str">
        <f>IF(Comp5!U16="","",Comp5!U16)</f>
        <v/>
      </c>
      <c r="V106" s="157" t="str">
        <f>IF(Comp5!V16="","",Comp5!V16)</f>
        <v/>
      </c>
      <c r="W106" s="156" t="str">
        <f>IF(Comp5!W16="","",Comp5!W16)</f>
        <v/>
      </c>
      <c r="X106" s="158" t="str">
        <f>IF(Comp5!X16="","",Comp5!X16)</f>
        <v/>
      </c>
    </row>
    <row r="107" spans="1:24" ht="97.5" customHeight="1" x14ac:dyDescent="0.25">
      <c r="A107" s="554"/>
      <c r="B107" s="151" t="str">
        <f>IF(Comp5!B17="","",Comp5!B17)</f>
        <v>1.5</v>
      </c>
      <c r="C107" s="152" t="str">
        <f>IF(Comp5!C17="","",Comp5!C17)</f>
        <v>Promover campañas de información institucional para la  prevención de la corrupción y promoción de la transparencia en la Entidad.</v>
      </c>
      <c r="D107" s="152" t="str">
        <f>IF(Comp5!D17="","",Comp5!D17)</f>
        <v xml:space="preserve">Publicación o divulgación de Campañas de  información institucional   para la prevención de la corrupción y promoción de la transparencia en la Entidad </v>
      </c>
      <c r="E107" s="152" t="str">
        <f>IF(Comp5!E17="","",Comp5!E17)</f>
        <v>Oficina Asesora de Comunicaciones/ Direccion  de Planeación y Control de Gestión</v>
      </c>
      <c r="F107" s="193">
        <f>IF(Comp5!F17="","",Comp5!F17)</f>
        <v>43465</v>
      </c>
      <c r="H107" s="187" t="str">
        <f>IF(Comp5!H17="","",Comp5!H17)</f>
        <v/>
      </c>
      <c r="I107" s="234" t="str">
        <f>IF(Comp5!I17="","",Comp5!I17)</f>
        <v>En Avance</v>
      </c>
      <c r="J107" s="157" t="str">
        <f>IF(Comp5!J17="","",Comp5!J17)</f>
        <v/>
      </c>
      <c r="K107" s="214" t="str">
        <f>IF(Comp5!K17="","",Comp5!K17)</f>
        <v>Maria Lucerito Achury</v>
      </c>
      <c r="L107" s="158" t="str">
        <f>IF(Comp5!L17="","",Comp5!L17)</f>
        <v>Se evidencian las siguientes publicaciones:
Enero:  Publicación documento preliminar del Plan Anticorrupción 2018 en el Boletín Vive ICBF del 29/01/18.
Febrero: Boletín Viva ICBF del 5/02/18 sobre Erradicar la corrupción es un compromiso de todos.
Comunicados del 13, 14 y 28 de febrero mencionando los canales de atención.
Boletín Vive ICBF No. 4 del 19/02/18 comunicando los temas del SIGE Ejes Calidad, Ambiental, SYSO, Seguridad de la información y la Gestión Regional.
Marzo: Correo interno del 9 y 12/03/18 promoviendo la lectura del Boletín Vive ICBF.
Correo interno del 27/02/18 invitando al Seminario de Propuestas de Política Pública para la Lucha contra la Corrupción.
Correo interno del 22/03/18 informando el nuevo procedimiento de oportunidades de mejora.
Correo interno informando la nueva ruta al sistema de información Isolucion del 21/03/18. 
Abril: Comunicaciones del 19 y 20 de abril informando "Como Vamos" dando a conocer la cifras 2017 y las metas 2018. 
Correo del 13/04/18 comunicando la nueva versión del procedimiento de acciones correctivas y el Manual de Usuario Isolucion.</v>
      </c>
      <c r="M107" s="105" t="str">
        <f>IF(Comp5!M17="","",Comp5!M17)</f>
        <v/>
      </c>
      <c r="N107" s="187" t="str">
        <f>IF(Comp5!N17="","",Comp5!N17)</f>
        <v/>
      </c>
      <c r="O107" s="179" t="str">
        <f>IF(Comp5!O17="","",Comp5!O17)</f>
        <v/>
      </c>
      <c r="P107" s="157" t="str">
        <f>IF(Comp5!P17="","",Comp5!P17)</f>
        <v/>
      </c>
      <c r="Q107" s="214" t="str">
        <f>IF(Comp5!Q17="","",Comp5!Q17)</f>
        <v/>
      </c>
      <c r="R107" s="158" t="str">
        <f>IF(Comp5!R17="","",Comp5!R17)</f>
        <v/>
      </c>
      <c r="S107" s="108" t="str">
        <f>IF(Comp5!S17="","",Comp5!S17)</f>
        <v/>
      </c>
      <c r="T107" s="187" t="str">
        <f>IF(Comp5!T17="","",Comp5!T17)</f>
        <v/>
      </c>
      <c r="U107" s="179" t="str">
        <f>IF(Comp5!U17="","",Comp5!U17)</f>
        <v/>
      </c>
      <c r="V107" s="157" t="str">
        <f>IF(Comp5!V17="","",Comp5!V17)</f>
        <v/>
      </c>
      <c r="W107" s="156" t="str">
        <f>IF(Comp5!W17="","",Comp5!W17)</f>
        <v/>
      </c>
      <c r="X107" s="158" t="str">
        <f>IF(Comp5!X17="","",Comp5!X17)</f>
        <v/>
      </c>
    </row>
    <row r="108" spans="1:24" ht="72.75" customHeight="1" x14ac:dyDescent="0.25">
      <c r="A108" s="554"/>
      <c r="B108" s="151" t="str">
        <f>IF(Comp5!B18="","",Comp5!B18)</f>
        <v>1.6</v>
      </c>
      <c r="C108" s="153" t="str">
        <f>IF(Comp5!C18="","",Comp5!C18)</f>
        <v>Validar la relación de contratos publicados en SECOP (por modalidad) en relación a contratos informados por la entidad a Transparencia por Colombia - TPC.</v>
      </c>
      <c r="D108" s="153" t="str">
        <f>IF(Comp5!D18="","",Comp5!D18)</f>
        <v xml:space="preserve">Informe de seguimiento  de contratos publicados en  SECOP I y II a nivel nacional </v>
      </c>
      <c r="E108" s="152" t="str">
        <f>IF(Comp5!E18="","",Comp5!E18)</f>
        <v>Dirección de Contratación</v>
      </c>
      <c r="F108" s="193">
        <f>IF(Comp5!F18="","",Comp5!F18)</f>
        <v>43465</v>
      </c>
      <c r="H108" s="187" t="str">
        <f>IF(Comp5!H18="","",Comp5!H18)</f>
        <v/>
      </c>
      <c r="I108" s="234" t="str">
        <f>IF(Comp5!I18="","",Comp5!I18)</f>
        <v>En Avance</v>
      </c>
      <c r="J108" s="157" t="str">
        <f>IF(Comp5!J18="","",Comp5!J18)</f>
        <v/>
      </c>
      <c r="K108" s="214" t="str">
        <f>IF(Comp5!K18="","",Comp5!K18)</f>
        <v>Maria Lucerito Achury</v>
      </c>
      <c r="L108" s="158" t="str">
        <f>IF(Comp5!L18="","",Comp5!L18)</f>
        <v xml:space="preserve">Se evidencia seguimiento a las publicaciones de contratos del SECOP I para las Regionales en las fechas 21/02/18 y 26/03/18. 
</v>
      </c>
      <c r="M108" s="105" t="str">
        <f>IF(Comp5!M18="","",Comp5!M18)</f>
        <v/>
      </c>
      <c r="N108" s="187" t="str">
        <f>IF(Comp5!N18="","",Comp5!N18)</f>
        <v/>
      </c>
      <c r="O108" s="179" t="str">
        <f>IF(Comp5!O18="","",Comp5!O18)</f>
        <v/>
      </c>
      <c r="P108" s="157" t="str">
        <f>IF(Comp5!P18="","",Comp5!P18)</f>
        <v/>
      </c>
      <c r="Q108" s="214" t="str">
        <f>IF(Comp5!Q18="","",Comp5!Q18)</f>
        <v/>
      </c>
      <c r="R108" s="158" t="str">
        <f>IF(Comp5!R18="","",Comp5!R18)</f>
        <v/>
      </c>
      <c r="S108" s="108" t="str">
        <f>IF(Comp5!S18="","",Comp5!S18)</f>
        <v/>
      </c>
      <c r="T108" s="187" t="str">
        <f>IF(Comp5!T18="","",Comp5!T18)</f>
        <v/>
      </c>
      <c r="U108" s="179" t="str">
        <f>IF(Comp5!U18="","",Comp5!U18)</f>
        <v/>
      </c>
      <c r="V108" s="157" t="str">
        <f>IF(Comp5!V18="","",Comp5!V18)</f>
        <v/>
      </c>
      <c r="W108" s="156" t="str">
        <f>IF(Comp5!W18="","",Comp5!W18)</f>
        <v/>
      </c>
      <c r="X108" s="158" t="str">
        <f>IF(Comp5!X18="","",Comp5!X18)</f>
        <v/>
      </c>
    </row>
    <row r="109" spans="1:24" ht="95.25" customHeight="1" x14ac:dyDescent="0.25">
      <c r="A109" s="554"/>
      <c r="B109" s="151" t="str">
        <f>IF(Comp5!B19="","",Comp5!B19)</f>
        <v>1.7</v>
      </c>
      <c r="C109" s="183" t="str">
        <f>IF(Comp5!C19="","",Comp5!C19)</f>
        <v xml:space="preserve">Actualizar y publicar el calendario de actividades de mesas publicas y rendición de cuentas de la entidad  en la sección de transparencia de la pagina WEB de la entidad </v>
      </c>
      <c r="D109" s="183" t="str">
        <f>IF(Comp5!D19="","",Comp5!D19)</f>
        <v>publicar calendario de actividades de mesas publicas y rendición de cuentas  de la entidad en la pagina WEB</v>
      </c>
      <c r="E109" s="261" t="str">
        <f>IF(Comp5!E19="","",Comp5!E19)</f>
        <v xml:space="preserve">Direccion de Información y Tecnología / Subdirección de  Monitoreo y Evaluación </v>
      </c>
      <c r="F109" s="193">
        <f>IF(Comp5!F19="","",Comp5!F19)</f>
        <v>43343</v>
      </c>
      <c r="H109" s="187" t="str">
        <f>IF(Comp5!H19="","",Comp5!H19)</f>
        <v/>
      </c>
      <c r="I109" s="234" t="str">
        <f>IF(Comp5!I19="","",Comp5!I19)</f>
        <v>Cumplida (DT)</v>
      </c>
      <c r="J109" s="157" t="str">
        <f>IF(Comp5!J19="","",Comp5!J19)</f>
        <v/>
      </c>
      <c r="K109" s="214" t="str">
        <f>IF(Comp5!K19="","",Comp5!K19)</f>
        <v>Maria Lucerito Achury</v>
      </c>
      <c r="L109" s="158" t="str">
        <f>IF(Comp5!L19="","",Comp5!L19)</f>
        <v xml:space="preserve">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v>
      </c>
      <c r="M109" s="105" t="str">
        <f>IF(Comp5!M19="","",Comp5!M19)</f>
        <v/>
      </c>
      <c r="N109" s="187" t="str">
        <f>IF(Comp5!N19="","",Comp5!N19)</f>
        <v/>
      </c>
      <c r="O109" s="179" t="str">
        <f>IF(Comp5!O19="","",Comp5!O19)</f>
        <v/>
      </c>
      <c r="P109" s="157" t="str">
        <f>IF(Comp5!P19="","",Comp5!P19)</f>
        <v/>
      </c>
      <c r="Q109" s="214" t="str">
        <f>IF(Comp5!Q19="","",Comp5!Q19)</f>
        <v/>
      </c>
      <c r="R109" s="158" t="str">
        <f>IF(Comp5!R19="","",Comp5!R19)</f>
        <v/>
      </c>
      <c r="S109" s="108" t="str">
        <f>IF(Comp5!S19="","",Comp5!S19)</f>
        <v/>
      </c>
      <c r="T109" s="187" t="str">
        <f>IF(Comp5!T19="","",Comp5!T19)</f>
        <v/>
      </c>
      <c r="U109" s="179" t="str">
        <f>IF(Comp5!U19="","",Comp5!U19)</f>
        <v/>
      </c>
      <c r="V109" s="157" t="str">
        <f>IF(Comp5!V19="","",Comp5!V19)</f>
        <v/>
      </c>
      <c r="W109" s="156" t="str">
        <f>IF(Comp5!W19="","",Comp5!W19)</f>
        <v/>
      </c>
      <c r="X109" s="158" t="str">
        <f>IF(Comp5!X19="","",Comp5!X19)</f>
        <v/>
      </c>
    </row>
    <row r="110" spans="1:24" ht="85.5" customHeight="1" x14ac:dyDescent="0.25">
      <c r="A110" s="554"/>
      <c r="B110" s="151">
        <f>IF(Comp5!B20="","",Comp5!B20)</f>
        <v>1.8</v>
      </c>
      <c r="C110" s="183" t="str">
        <f>IF(Comp5!C20="","",Comp5!C20)</f>
        <v>Actualizar Hojas de Vida de Contratistas en el  Sistema de Información y Gestión del Empleo Público - SIGEP versión 2017</v>
      </c>
      <c r="D110" s="183" t="str">
        <f>IF(Comp5!D20="","",Comp5!D20)</f>
        <v xml:space="preserve">Medición del DAFP Actualización registro de contratos  </v>
      </c>
      <c r="E110" s="152" t="str">
        <f>IF(Comp5!E20="","",Comp5!E20)</f>
        <v>Dirección de Contratación</v>
      </c>
      <c r="F110" s="193">
        <f>IF(Comp5!F20="","",Comp5!F20)</f>
        <v>43312</v>
      </c>
      <c r="H110" s="187" t="str">
        <f>IF(Comp5!H20="","",Comp5!H20)</f>
        <v/>
      </c>
      <c r="I110" s="234" t="str">
        <f>IF(Comp5!I20="","",Comp5!I20)</f>
        <v>En Avance</v>
      </c>
      <c r="J110" s="157" t="str">
        <f>IF(Comp5!J20="","",Comp5!J20)</f>
        <v/>
      </c>
      <c r="K110" s="214" t="str">
        <f>IF(Comp5!K20="","",Comp5!K20)</f>
        <v>Maria Lucerito Achury</v>
      </c>
      <c r="L110" s="158" t="str">
        <f>IF(Comp5!L20="","",Comp5!L20)</f>
        <v xml:space="preserve">Reporte remitido el 09/04/18  por el Departamento Administrativo de la Función Pública.
Evidencia: Reporte de fecha del 09/04/18 del Departamento Administrativo de la Función Pública. 
</v>
      </c>
      <c r="M110" s="105" t="str">
        <f>IF(Comp5!M20="","",Comp5!M20)</f>
        <v/>
      </c>
      <c r="N110" s="187" t="str">
        <f>IF(Comp5!N20="","",Comp5!N20)</f>
        <v/>
      </c>
      <c r="O110" s="179" t="str">
        <f>IF(Comp5!O20="","",Comp5!O20)</f>
        <v/>
      </c>
      <c r="P110" s="157" t="str">
        <f>IF(Comp5!P20="","",Comp5!P20)</f>
        <v/>
      </c>
      <c r="Q110" s="214" t="str">
        <f>IF(Comp5!Q20="","",Comp5!Q20)</f>
        <v/>
      </c>
      <c r="R110" s="158" t="str">
        <f>IF(Comp5!R20="","",Comp5!R20)</f>
        <v/>
      </c>
      <c r="S110" s="108" t="str">
        <f>IF(Comp5!S20="","",Comp5!S20)</f>
        <v/>
      </c>
      <c r="T110" s="187" t="str">
        <f>IF(Comp5!T20="","",Comp5!T20)</f>
        <v/>
      </c>
      <c r="U110" s="179" t="str">
        <f>IF(Comp5!U20="","",Comp5!U20)</f>
        <v/>
      </c>
      <c r="V110" s="157" t="str">
        <f>IF(Comp5!V20="","",Comp5!V20)</f>
        <v/>
      </c>
      <c r="W110" s="156" t="str">
        <f>IF(Comp5!W20="","",Comp5!W20)</f>
        <v/>
      </c>
      <c r="X110" s="158" t="str">
        <f>IF(Comp5!X20="","",Comp5!X20)</f>
        <v/>
      </c>
    </row>
    <row r="111" spans="1:24" ht="73.5" customHeight="1" thickBot="1" x14ac:dyDescent="0.3">
      <c r="A111" s="554"/>
      <c r="B111" s="151">
        <f>IF(Comp5!B21="","",Comp5!B21)</f>
        <v>1.9</v>
      </c>
      <c r="C111" s="196" t="str">
        <f>IF(Comp5!C21="","",Comp5!C21)</f>
        <v>Divulgar de forma Interna y externa el Plan Anticorrupción y de Atención al Ciudadano del ICBF.</v>
      </c>
      <c r="D111" s="153" t="str">
        <f>IF(Comp5!D21="","",Comp5!D21)</f>
        <v>Estrategia de divulgación del Plan Anticorrupción y de Atención al Ciudadano del ICBF, ejecutada.</v>
      </c>
      <c r="E111" s="152" t="str">
        <f>IF(Comp5!E21="","",Comp5!E21)</f>
        <v>Oficina Asesora de Comunicaciones/ Direccion  de Planeación y Control de Gestión</v>
      </c>
      <c r="F111" s="193">
        <f>IF(Comp5!F21="","",Comp5!F21)</f>
        <v>43465</v>
      </c>
      <c r="H111" s="187" t="str">
        <f>IF(Comp5!H21="","",Comp5!H21)</f>
        <v/>
      </c>
      <c r="I111" s="234" t="str">
        <f>IF(Comp5!I21="","",Comp5!I21)</f>
        <v>En Avance</v>
      </c>
      <c r="J111" s="157" t="str">
        <f>IF(Comp5!J21="","",Comp5!J21)</f>
        <v/>
      </c>
      <c r="K111" s="214" t="str">
        <f>IF(Comp5!K21="","",Comp5!K21)</f>
        <v>Maria Lucerito Achury</v>
      </c>
      <c r="L111" s="158" t="str">
        <f>IF(Comp5!L21="","",Comp5!L21)</f>
        <v xml:space="preserve">Se evidenciaron las publicaciones en Twitter y Facebook de la siguiente manera: 
Enero: publicación mensaje en twitter de la línea 018000 918080 #4 el 27/01/18.
Febrero: publicación de Facebook comunicando la línea Anticorrupción 01800 918080; publicación de la estrategia "Erradicar la Corrupción es un compromiso de todos" Boletín ICBF del 05/02/18.
Marzo: Publicación en Facebook el 9/03/18 comunicando la línea anticorrupción 018000 918080 #4 y correo anticorrupción@icbf.gov.co
Abril: publicaciones en Facebook sobre entrega de resultados de la operación Guajira  del 17/04/18 y el 09/04/18 y participación del ICBF de la Audiencia Pública de la Procuraduría General de la Nación y publicación sobre información de transparencia sobre canales de atención del ICBF el 24/25/04/18.  </v>
      </c>
      <c r="M111" s="105" t="str">
        <f>IF(Comp5!M21="","",Comp5!M21)</f>
        <v/>
      </c>
      <c r="N111" s="187" t="str">
        <f>IF(Comp5!N21="","",Comp5!N21)</f>
        <v/>
      </c>
      <c r="O111" s="179" t="str">
        <f>IF(Comp5!O21="","",Comp5!O21)</f>
        <v/>
      </c>
      <c r="P111" s="157" t="str">
        <f>IF(Comp5!P21="","",Comp5!P21)</f>
        <v/>
      </c>
      <c r="Q111" s="214" t="str">
        <f>IF(Comp5!Q21="","",Comp5!Q21)</f>
        <v/>
      </c>
      <c r="R111" s="158" t="str">
        <f>IF(Comp5!R21="","",Comp5!R21)</f>
        <v/>
      </c>
      <c r="S111" s="108" t="str">
        <f>IF(Comp5!S21="","",Comp5!S21)</f>
        <v/>
      </c>
      <c r="T111" s="187" t="str">
        <f>IF(Comp5!T21="","",Comp5!T21)</f>
        <v/>
      </c>
      <c r="U111" s="179" t="str">
        <f>IF(Comp5!U21="","",Comp5!U21)</f>
        <v/>
      </c>
      <c r="V111" s="157" t="str">
        <f>IF(Comp5!V21="","",Comp5!V21)</f>
        <v/>
      </c>
      <c r="W111" s="156" t="str">
        <f>IF(Comp5!W21="","",Comp5!W21)</f>
        <v/>
      </c>
      <c r="X111" s="158" t="str">
        <f>IF(Comp5!X21="","",Comp5!X21)</f>
        <v/>
      </c>
    </row>
    <row r="112" spans="1:24" ht="35.25" hidden="1" customHeight="1" x14ac:dyDescent="0.25">
      <c r="A112" s="554"/>
      <c r="B112" s="151" t="str">
        <f>IF(Comp5!B22="","",Comp5!B22)</f>
        <v/>
      </c>
      <c r="C112" s="153" t="str">
        <f>IF(Comp5!C22="","",Comp5!C22)</f>
        <v/>
      </c>
      <c r="D112" s="153" t="str">
        <f>IF(Comp5!D22="","",Comp5!D22)</f>
        <v/>
      </c>
      <c r="E112" s="152" t="str">
        <f>IF(Comp5!E22="","",Comp5!E22)</f>
        <v/>
      </c>
      <c r="F112" s="194" t="str">
        <f>IF(Comp5!F22="","",Comp5!F22)</f>
        <v/>
      </c>
      <c r="H112" s="187" t="str">
        <f>IF(Comp5!H22="","",Comp5!H22)</f>
        <v/>
      </c>
      <c r="I112" s="234" t="str">
        <f>IF(Comp5!I22="","",Comp5!I22)</f>
        <v/>
      </c>
      <c r="J112" s="157" t="str">
        <f>IF(Comp5!J22="","",Comp5!J22)</f>
        <v/>
      </c>
      <c r="K112" s="214" t="str">
        <f>IF(Comp5!K22="","",Comp5!K22)</f>
        <v/>
      </c>
      <c r="L112" s="158" t="str">
        <f>IF(Comp5!L22="","",Comp5!L22)</f>
        <v/>
      </c>
      <c r="M112" s="105" t="str">
        <f>IF(Comp5!M22="","",Comp5!M22)</f>
        <v/>
      </c>
      <c r="N112" s="187" t="str">
        <f>IF(Comp5!N22="","",Comp5!N22)</f>
        <v/>
      </c>
      <c r="O112" s="179" t="str">
        <f>IF(Comp5!O22="","",Comp5!O22)</f>
        <v/>
      </c>
      <c r="P112" s="157" t="str">
        <f>IF(Comp5!P22="","",Comp5!P22)</f>
        <v/>
      </c>
      <c r="Q112" s="214" t="str">
        <f>IF(Comp5!Q22="","",Comp5!Q22)</f>
        <v/>
      </c>
      <c r="R112" s="158" t="str">
        <f>IF(Comp5!R22="","",Comp5!R22)</f>
        <v/>
      </c>
      <c r="S112" s="108" t="str">
        <f>IF(Comp5!S22="","",Comp5!S22)</f>
        <v/>
      </c>
      <c r="T112" s="187" t="str">
        <f>IF(Comp5!T22="","",Comp5!T22)</f>
        <v/>
      </c>
      <c r="U112" s="179" t="str">
        <f>IF(Comp5!U22="","",Comp5!U22)</f>
        <v/>
      </c>
      <c r="V112" s="157" t="str">
        <f>IF(Comp5!V22="","",Comp5!V22)</f>
        <v/>
      </c>
      <c r="W112" s="156" t="str">
        <f>IF(Comp5!W22="","",Comp5!W22)</f>
        <v/>
      </c>
      <c r="X112" s="158" t="str">
        <f>IF(Comp5!X22="","",Comp5!X22)</f>
        <v/>
      </c>
    </row>
    <row r="113" spans="1:24" ht="41.25" hidden="1" customHeight="1" thickBot="1" x14ac:dyDescent="0.3">
      <c r="A113" s="559"/>
      <c r="B113" s="151" t="str">
        <f>IF(Comp5!B23="","",Comp5!B23)</f>
        <v/>
      </c>
      <c r="C113" s="153" t="str">
        <f>IF(Comp5!C23="","",Comp5!C23)</f>
        <v/>
      </c>
      <c r="D113" s="153" t="str">
        <f>IF(Comp5!D23="","",Comp5!D23)</f>
        <v/>
      </c>
      <c r="E113" s="152" t="str">
        <f>IF(Comp5!E23="","",Comp5!E23)</f>
        <v/>
      </c>
      <c r="F113" s="193" t="str">
        <f>IF(Comp5!F23="","",Comp5!F23)</f>
        <v/>
      </c>
      <c r="H113" s="187" t="str">
        <f>IF(Comp5!H23="","",Comp5!H23)</f>
        <v/>
      </c>
      <c r="I113" s="234" t="str">
        <f>IF(Comp5!I23="","",Comp5!I23)</f>
        <v/>
      </c>
      <c r="J113" s="157" t="str">
        <f>IF(Comp5!J23="","",Comp5!J23)</f>
        <v/>
      </c>
      <c r="K113" s="214" t="str">
        <f>IF(Comp5!K23="","",Comp5!K23)</f>
        <v/>
      </c>
      <c r="L113" s="158" t="str">
        <f>IF(Comp5!L23="","",Comp5!L23)</f>
        <v/>
      </c>
      <c r="M113" s="105" t="str">
        <f>IF(Comp5!M23="","",Comp5!M23)</f>
        <v/>
      </c>
      <c r="N113" s="187" t="str">
        <f>IF(Comp5!N23="","",Comp5!N23)</f>
        <v/>
      </c>
      <c r="O113" s="179" t="str">
        <f>IF(Comp5!O23="","",Comp5!O23)</f>
        <v/>
      </c>
      <c r="P113" s="157" t="str">
        <f>IF(Comp5!P23="","",Comp5!P23)</f>
        <v/>
      </c>
      <c r="Q113" s="214" t="str">
        <f>IF(Comp5!Q23="","",Comp5!Q23)</f>
        <v/>
      </c>
      <c r="R113" s="158" t="str">
        <f>IF(Comp5!R23="","",Comp5!R23)</f>
        <v/>
      </c>
      <c r="S113" s="108" t="str">
        <f>IF(Comp5!S23="","",Comp5!S23)</f>
        <v/>
      </c>
      <c r="T113" s="187" t="str">
        <f>IF(Comp5!T23="","",Comp5!T23)</f>
        <v/>
      </c>
      <c r="U113" s="179" t="str">
        <f>IF(Comp5!U23="","",Comp5!U23)</f>
        <v/>
      </c>
      <c r="V113" s="157" t="str">
        <f>IF(Comp5!V23="","",Comp5!V23)</f>
        <v/>
      </c>
      <c r="W113" s="156" t="str">
        <f>IF(Comp5!W23="","",Comp5!W23)</f>
        <v/>
      </c>
      <c r="X113" s="158" t="str">
        <f>IF(Comp5!X23="","",Comp5!X23)</f>
        <v/>
      </c>
    </row>
    <row r="114" spans="1:24" s="139" customFormat="1" ht="30" customHeight="1" thickBot="1" x14ac:dyDescent="0.3">
      <c r="A114" s="553" t="s">
        <v>76</v>
      </c>
      <c r="B114" s="129"/>
      <c r="C114" s="130" t="s">
        <v>120</v>
      </c>
      <c r="D114" s="129"/>
      <c r="E114" s="129"/>
      <c r="F114" s="150"/>
      <c r="G114" s="120"/>
      <c r="H114" s="132">
        <f>IF(Comp5!H24="","",Comp5!H24)</f>
        <v>0</v>
      </c>
      <c r="I114" s="232">
        <f>IF(Comp5!I24="","",Comp5!I24)</f>
        <v>1</v>
      </c>
      <c r="J114" s="134" t="str">
        <f>IF(Comp5!J24="","",Comp5!J24)</f>
        <v>No se programaron actividades relacionadas con este objetivo</v>
      </c>
      <c r="K114" s="258" t="str">
        <f>IF(Comp5!K24="","",Comp5!K24)</f>
        <v/>
      </c>
      <c r="L114" s="136" t="str">
        <f>IF(Comp5!L24="","",Comp5!L24)</f>
        <v/>
      </c>
      <c r="M114" s="137" t="str">
        <f>IF(Comp5!M24="","",Comp5!M24)</f>
        <v/>
      </c>
      <c r="N114" s="132">
        <f>IF(Comp5!N24="","",Comp5!N24)</f>
        <v>0</v>
      </c>
      <c r="O114" s="133">
        <f>IF(Comp5!O24="","",Comp5!O24)</f>
        <v>0</v>
      </c>
      <c r="P114" s="134" t="str">
        <f>IF(Comp5!P24="","",Comp5!P24)</f>
        <v>No se programaron actividades relacionadas con este objetivo</v>
      </c>
      <c r="Q114" s="135" t="str">
        <f>IF(Comp5!Q24="","",Comp5!Q24)</f>
        <v/>
      </c>
      <c r="R114" s="136" t="str">
        <f>IF(Comp5!R24="","",Comp5!R24)</f>
        <v/>
      </c>
      <c r="S114" s="186" t="str">
        <f>IF(Comp5!S24="","",Comp5!S24)</f>
        <v/>
      </c>
      <c r="T114" s="132">
        <f>IF(Comp5!T24="","",Comp5!T24)</f>
        <v>0</v>
      </c>
      <c r="U114" s="133">
        <f>IF(Comp5!U24="","",Comp5!U24)</f>
        <v>0</v>
      </c>
      <c r="V114" s="134" t="str">
        <f>IF(Comp5!V24="","",Comp5!V24)</f>
        <v>No se programaron actividades relacionadas con este objetivo</v>
      </c>
      <c r="W114" s="135" t="str">
        <f>IF(Comp5!W24="","",Comp5!W24)</f>
        <v/>
      </c>
      <c r="X114" s="136" t="str">
        <f>IF(Comp5!X24="","",Comp5!X24)</f>
        <v/>
      </c>
    </row>
    <row r="115" spans="1:24" ht="249" customHeight="1" x14ac:dyDescent="0.25">
      <c r="A115" s="554"/>
      <c r="B115" s="151" t="str">
        <f>IF(Comp5!B25="","",Comp5!B25)</f>
        <v>2.1</v>
      </c>
      <c r="C115" s="196" t="str">
        <f>IF(Comp5!C25="","",Comp5!C25)</f>
        <v>Facilitar al ciudadano la solicitud de acceso a la información pública, cuando no se encuentre publicada en el portal web de la Entidad.</v>
      </c>
      <c r="D115" s="153" t="str">
        <f>IF(Comp5!D25="","",Comp5!D25)</f>
        <v xml:space="preserve">
Crear enlace (Link) en la sección de transparencia del Portal Web al Formulario de PQRSD de la Entidad.
Renombrar en la lista desplegable de tipos de petición en el formulario de PQRSD, para que el ciudadano identifique “Solicitud de Información Particular, General o Pública” y realizar la parametrización en el SIM del término legal para su respuesta.
Socializar la disponibilidad de este tipo de solicitud en la sección de transparencia de la página web.
</v>
      </c>
      <c r="E115" s="152" t="str">
        <f>IF(Comp5!E25="","",Comp5!E25)</f>
        <v>Dirección de Información y Tecnología , Dirección de Servicios y Atención / Oficina Asesora de Comunicaciones.</v>
      </c>
      <c r="F115" s="193">
        <f>IF(Comp5!F25="","",Comp5!F25)</f>
        <v>43404</v>
      </c>
      <c r="H115" s="187" t="str">
        <f>IF(Comp5!H25="","",Comp5!H25)</f>
        <v/>
      </c>
      <c r="I115" s="234" t="str">
        <f>IF(Comp5!I25="","",Comp5!I25)</f>
        <v>En Avance</v>
      </c>
      <c r="J115" s="157" t="str">
        <f>IF(Comp5!J25="","",Comp5!J25)</f>
        <v/>
      </c>
      <c r="K115" s="214" t="str">
        <f>IF(Comp5!K25="","",Comp5!K25)</f>
        <v>Maria Lucerito Achury</v>
      </c>
      <c r="L115" s="158" t="str">
        <f>IF(Comp5!L25="","",Comp5!L25)</f>
        <v xml:space="preserve">Se evidenció reunión entre la Dirección de Información Tecnología y Dirección de Servicios y Atención del 07/03/18 donde se identificaron y definieron las responsabilidades para la creación del Link en la sección de transparencia del portal web y un control de cambios para incluir en la lista de desplegable en el formulario de PQRSD la solicitud de información "Particular, General o Pública".
Evidencia:
Acta Reunión del 07/03/18
Correo convocatoria de la reunión.
</v>
      </c>
      <c r="M115" s="105" t="str">
        <f>IF(Comp5!M25="","",Comp5!M25)</f>
        <v/>
      </c>
      <c r="N115" s="187" t="str">
        <f>IF(Comp5!N25="","",Comp5!N25)</f>
        <v/>
      </c>
      <c r="O115" s="179" t="str">
        <f>IF(Comp5!O25="","",Comp5!O25)</f>
        <v/>
      </c>
      <c r="P115" s="157" t="str">
        <f>IF(Comp5!P25="","",Comp5!P25)</f>
        <v/>
      </c>
      <c r="Q115" s="214" t="str">
        <f>IF(Comp5!Q25="","",Comp5!Q25)</f>
        <v/>
      </c>
      <c r="R115" s="158" t="str">
        <f>IF(Comp5!R25="","",Comp5!R25)</f>
        <v/>
      </c>
      <c r="S115" s="108" t="str">
        <f>IF(Comp5!S25="","",Comp5!S25)</f>
        <v/>
      </c>
      <c r="T115" s="187" t="str">
        <f>IF(Comp5!T25="","",Comp5!T25)</f>
        <v/>
      </c>
      <c r="U115" s="179" t="str">
        <f>IF(Comp5!U25="","",Comp5!U25)</f>
        <v/>
      </c>
      <c r="V115" s="157" t="str">
        <f>IF(Comp5!V25="","",Comp5!V25)</f>
        <v/>
      </c>
      <c r="W115" s="156" t="str">
        <f>IF(Comp5!W25="","",Comp5!W25)</f>
        <v/>
      </c>
      <c r="X115" s="158" t="str">
        <f>IF(Comp5!X25="","",Comp5!X25)</f>
        <v/>
      </c>
    </row>
    <row r="116" spans="1:24" ht="102.75" thickBot="1" x14ac:dyDescent="0.3">
      <c r="A116" s="559"/>
      <c r="B116" s="151" t="str">
        <f>IF(Comp5!B26="","",Comp5!B26)</f>
        <v>2.3</v>
      </c>
      <c r="C116" s="196" t="str">
        <f>IF(Comp5!C26="","",Comp5!C26)</f>
        <v xml:space="preserve">Realizar el seguimiento a la aprobación de la resolución de reproducción de fotocopias y posterior socialización  </v>
      </c>
      <c r="D116" s="153" t="str">
        <f>IF(Comp5!D26="","",Comp5!D26)</f>
        <v xml:space="preserve">(1) Resolución en firme y socializada </v>
      </c>
      <c r="E116" s="152" t="str">
        <f>IF(Comp5!E26="","",Comp5!E26)</f>
        <v>Dirección Administrativa- Gestión Documental</v>
      </c>
      <c r="F116" s="193" t="str">
        <f>IF(Comp5!F26="","",Comp5!F26)</f>
        <v xml:space="preserve"> 30/03/2018</v>
      </c>
      <c r="H116" s="144" t="str">
        <f>IF(Comp5!H26="","",Comp5!H26)</f>
        <v/>
      </c>
      <c r="I116" s="234" t="str">
        <f>IF(Comp5!I26="","",Comp5!I26)</f>
        <v>Cumplida (FT)</v>
      </c>
      <c r="J116" s="146" t="str">
        <f>IF(Comp5!J26="","",Comp5!J26)</f>
        <v/>
      </c>
      <c r="K116" s="257" t="str">
        <f>IF(Comp5!K26="","",Comp5!K26)</f>
        <v>Maria Lucerito Achury</v>
      </c>
      <c r="L116" s="148" t="str">
        <f>IF(Comp5!L26="","",Comp5!L26)</f>
        <v>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v>
      </c>
      <c r="M116" s="105" t="str">
        <f>IF(Comp5!M26="","",Comp5!M26)</f>
        <v/>
      </c>
      <c r="N116" s="144" t="str">
        <f>IF(Comp5!N26="","",Comp5!N26)</f>
        <v/>
      </c>
      <c r="O116" s="179" t="str">
        <f>IF(Comp5!O26="","",Comp5!O26)</f>
        <v/>
      </c>
      <c r="P116" s="146" t="str">
        <f>IF(Comp5!P26="","",Comp5!P26)</f>
        <v/>
      </c>
      <c r="Q116" s="214" t="str">
        <f>IF(Comp5!Q26="","",Comp5!Q26)</f>
        <v/>
      </c>
      <c r="R116" s="148" t="str">
        <f>IF(Comp5!R26="","",Comp5!R26)</f>
        <v/>
      </c>
      <c r="S116" s="108" t="str">
        <f>IF(Comp5!S26="","",Comp5!S26)</f>
        <v/>
      </c>
      <c r="T116" s="144" t="str">
        <f>IF(Comp5!T26="","",Comp5!T26)</f>
        <v/>
      </c>
      <c r="U116" s="179" t="str">
        <f>IF(Comp5!U26="","",Comp5!U26)</f>
        <v/>
      </c>
      <c r="V116" s="146" t="str">
        <f>IF(Comp5!V26="","",Comp5!V26)</f>
        <v/>
      </c>
      <c r="W116" s="147" t="str">
        <f>IF(Comp5!W26="","",Comp5!W26)</f>
        <v/>
      </c>
      <c r="X116" s="148" t="str">
        <f>IF(Comp5!X26="","",Comp5!X26)</f>
        <v/>
      </c>
    </row>
    <row r="117" spans="1:24" s="139" customFormat="1" ht="30" customHeight="1" thickBot="1" x14ac:dyDescent="0.3">
      <c r="A117" s="553" t="s">
        <v>77</v>
      </c>
      <c r="B117" s="129"/>
      <c r="C117" s="130" t="s">
        <v>124</v>
      </c>
      <c r="D117" s="129"/>
      <c r="E117" s="129"/>
      <c r="F117" s="150"/>
      <c r="G117" s="120"/>
      <c r="H117" s="132">
        <f>IF(Comp5!H27="","",Comp5!H27)</f>
        <v>0</v>
      </c>
      <c r="I117" s="232">
        <f>IF(Comp5!I27="","",Comp5!I27)</f>
        <v>0</v>
      </c>
      <c r="J117" s="134" t="str">
        <f>IF(Comp5!J27="","",Comp5!J27)</f>
        <v>No se programaron actividades relacionadas con este objetivo</v>
      </c>
      <c r="K117" s="258" t="str">
        <f>IF(Comp5!K27="","",Comp5!K27)</f>
        <v/>
      </c>
      <c r="L117" s="136" t="str">
        <f>IF(Comp5!L27="","",Comp5!L27)</f>
        <v/>
      </c>
      <c r="M117" s="137" t="str">
        <f>IF(Comp5!M27="","",Comp5!M27)</f>
        <v/>
      </c>
      <c r="N117" s="132">
        <f>IF(Comp5!N27="","",Comp5!N27)</f>
        <v>0</v>
      </c>
      <c r="O117" s="133">
        <f>IF(Comp5!O27="","",Comp5!O27)</f>
        <v>0</v>
      </c>
      <c r="P117" s="134" t="str">
        <f>IF(Comp5!P27="","",Comp5!P27)</f>
        <v>No se programaron actividades relacionadas con este objetivo</v>
      </c>
      <c r="Q117" s="135" t="str">
        <f>IF(Comp5!Q27="","",Comp5!Q27)</f>
        <v/>
      </c>
      <c r="R117" s="136" t="str">
        <f>IF(Comp5!R27="","",Comp5!R27)</f>
        <v/>
      </c>
      <c r="S117" s="186" t="str">
        <f>IF(Comp5!S27="","",Comp5!S27)</f>
        <v/>
      </c>
      <c r="T117" s="132">
        <f>IF(Comp5!T27="","",Comp5!T27)</f>
        <v>0</v>
      </c>
      <c r="U117" s="133">
        <f>IF(Comp5!U27="","",Comp5!U27)</f>
        <v>0</v>
      </c>
      <c r="V117" s="134" t="str">
        <f>IF(Comp5!V27="","",Comp5!V27)</f>
        <v>No se programaron actividades relacionadas con este objetivo</v>
      </c>
      <c r="W117" s="135" t="str">
        <f>IF(Comp5!W27="","",Comp5!W27)</f>
        <v/>
      </c>
      <c r="X117" s="136" t="str">
        <f>IF(Comp5!X27="","",Comp5!X27)</f>
        <v/>
      </c>
    </row>
    <row r="118" spans="1:24" ht="66" customHeight="1" x14ac:dyDescent="0.25">
      <c r="A118" s="554"/>
      <c r="B118" s="151" t="str">
        <f>IF(Comp5!B28="","",Comp5!B28)</f>
        <v>3.1</v>
      </c>
      <c r="C118" s="152" t="str">
        <f>IF(Comp5!C28="","",Comp5!C28)</f>
        <v>Actualizar el  instrumento de inventario de activos de Información del ICBF.</v>
      </c>
      <c r="D118" s="152" t="str">
        <f>IF(Comp5!D28="","",Comp5!D28)</f>
        <v>(1) Inventario de activos de información actualizado.</v>
      </c>
      <c r="E118" s="152" t="str">
        <f>IF(Comp5!E28="","",Comp5!E28)</f>
        <v>Dirección Administrativa- Gestión Documental</v>
      </c>
      <c r="F118" s="193">
        <f>IF(Comp5!F28="","",Comp5!F28)</f>
        <v>43464</v>
      </c>
      <c r="H118" s="187" t="str">
        <f>IF(Comp5!H28="","",Comp5!H28)</f>
        <v/>
      </c>
      <c r="I118" s="234" t="str">
        <f>IF(Comp5!I28="","",Comp5!I28)</f>
        <v>N/A</v>
      </c>
      <c r="J118" s="157" t="str">
        <f>IF(Comp5!J28="","",Comp5!J28)</f>
        <v/>
      </c>
      <c r="K118" s="214" t="str">
        <f>IF(Comp5!K28="","",Comp5!K28)</f>
        <v>Maria Lucerito Achury</v>
      </c>
      <c r="L118" s="158" t="str">
        <f>IF(Comp5!L28="","",Comp5!L28)</f>
        <v xml:space="preserve">La periodicidad del reporte de esta actividad es única y esta prevista para el último cuatrimestre del año. </v>
      </c>
      <c r="M118" s="105" t="str">
        <f>IF(Comp5!M28="","",Comp5!M28)</f>
        <v/>
      </c>
      <c r="N118" s="187" t="str">
        <f>IF(Comp5!N28="","",Comp5!N28)</f>
        <v/>
      </c>
      <c r="O118" s="179" t="str">
        <f>IF(Comp5!O28="","",Comp5!O28)</f>
        <v/>
      </c>
      <c r="P118" s="157" t="str">
        <f>IF(Comp5!P28="","",Comp5!P28)</f>
        <v/>
      </c>
      <c r="Q118" s="214" t="str">
        <f>IF(Comp5!Q28="","",Comp5!Q28)</f>
        <v/>
      </c>
      <c r="R118" s="158" t="str">
        <f>IF(Comp5!R28="","",Comp5!R28)</f>
        <v/>
      </c>
      <c r="S118" s="108" t="str">
        <f>IF(Comp5!S28="","",Comp5!S28)</f>
        <v/>
      </c>
      <c r="T118" s="187" t="str">
        <f>IF(Comp5!T28="","",Comp5!T28)</f>
        <v/>
      </c>
      <c r="U118" s="179" t="str">
        <f>IF(Comp5!U28="","",Comp5!U28)</f>
        <v/>
      </c>
      <c r="V118" s="157" t="str">
        <f>IF(Comp5!V28="","",Comp5!V28)</f>
        <v/>
      </c>
      <c r="W118" s="156" t="str">
        <f>IF(Comp5!W28="","",Comp5!W28)</f>
        <v/>
      </c>
      <c r="X118" s="158" t="str">
        <f>IF(Comp5!X28="","",Comp5!X28)</f>
        <v/>
      </c>
    </row>
    <row r="119" spans="1:24" ht="63.75" customHeight="1" x14ac:dyDescent="0.25">
      <c r="A119" s="554"/>
      <c r="B119" s="197" t="str">
        <f>IF(Comp5!B29="","",Comp5!B29)</f>
        <v>3.2</v>
      </c>
      <c r="C119" s="152" t="str">
        <f>IF(Comp5!C29="","",Comp5!C29)</f>
        <v>Actualizar el  Esquema de publicación de información del ICBF.</v>
      </c>
      <c r="D119" s="152" t="str">
        <f>IF(Comp5!D29="","",Comp5!D29)</f>
        <v>(1) Esquema de Publicación actualizado a corte 31 de diciembre de 2018</v>
      </c>
      <c r="E119" s="152" t="str">
        <f>IF(Comp5!E29="","",Comp5!E29)</f>
        <v>Oficina Asesora de Comunicaciones</v>
      </c>
      <c r="F119" s="193">
        <f>IF(Comp5!F29="","",Comp5!F29)</f>
        <v>43464</v>
      </c>
      <c r="G119" s="175"/>
      <c r="H119" s="198" t="str">
        <f>IF(Comp5!H29="","",Comp5!H29)</f>
        <v/>
      </c>
      <c r="I119" s="234" t="str">
        <f>IF(Comp5!I29="","",Comp5!I29)</f>
        <v>N/A</v>
      </c>
      <c r="J119" s="157" t="str">
        <f>IF(Comp5!J29="","",Comp5!J29)</f>
        <v/>
      </c>
      <c r="K119" s="214" t="str">
        <f>IF(Comp5!K29="","",Comp5!K29)</f>
        <v>Maria Lucerito Achury</v>
      </c>
      <c r="L119" s="158" t="str">
        <f>IF(Comp5!L29="","",Comp5!L29)</f>
        <v xml:space="preserve">La periodicidad del reporte de esta actividad es única y esta prevista para el último cuatrimestre del año. </v>
      </c>
      <c r="M119" s="175" t="str">
        <f>IF(Comp5!M29="","",Comp5!M29)</f>
        <v/>
      </c>
      <c r="N119" s="198" t="str">
        <f>IF(Comp5!N29="","",Comp5!N29)</f>
        <v/>
      </c>
      <c r="O119" s="179" t="str">
        <f>IF(Comp5!O29="","",Comp5!O29)</f>
        <v/>
      </c>
      <c r="P119" s="157" t="str">
        <f>IF(Comp5!P29="","",Comp5!P29)</f>
        <v/>
      </c>
      <c r="Q119" s="214" t="str">
        <f>IF(Comp5!Q29="","",Comp5!Q29)</f>
        <v/>
      </c>
      <c r="R119" s="158" t="str">
        <f>IF(Comp5!R29="","",Comp5!R29)</f>
        <v/>
      </c>
      <c r="S119" s="108" t="str">
        <f>IF(Comp5!S29="","",Comp5!S29)</f>
        <v/>
      </c>
      <c r="T119" s="198" t="str">
        <f>IF(Comp5!T29="","",Comp5!T29)</f>
        <v/>
      </c>
      <c r="U119" s="179" t="str">
        <f>IF(Comp5!U29="","",Comp5!U29)</f>
        <v/>
      </c>
      <c r="V119" s="157" t="str">
        <f>IF(Comp5!V29="","",Comp5!V29)</f>
        <v/>
      </c>
      <c r="W119" s="156" t="str">
        <f>IF(Comp5!W29="","",Comp5!W29)</f>
        <v/>
      </c>
      <c r="X119" s="158" t="str">
        <f>IF(Comp5!X29="","",Comp5!X29)</f>
        <v/>
      </c>
    </row>
    <row r="120" spans="1:24" ht="59.25" customHeight="1" x14ac:dyDescent="0.25">
      <c r="A120" s="554"/>
      <c r="B120" s="151" t="str">
        <f>IF(Comp5!B30="","",Comp5!B30)</f>
        <v>3.3</v>
      </c>
      <c r="C120" s="152" t="str">
        <f>IF(Comp5!C30="","",Comp5!C30)</f>
        <v>Actualizar el  Índice de Información Clasificada y Reservada del ICBF.</v>
      </c>
      <c r="D120" s="152" t="str">
        <f>IF(Comp5!D30="","",Comp5!D30)</f>
        <v>(1) Índice de Información clasificada y reservada actualizado.</v>
      </c>
      <c r="E120" s="152" t="str">
        <f>IF(Comp5!E30="","",Comp5!E30)</f>
        <v>Dirección Servicios y atención y Oficina Asesora Jurídica</v>
      </c>
      <c r="F120" s="193">
        <f>IF(Comp5!F30="","",Comp5!F30)</f>
        <v>43464</v>
      </c>
      <c r="G120" s="175"/>
      <c r="H120" s="198" t="str">
        <f>IF(Comp5!H30="","",Comp5!H30)</f>
        <v/>
      </c>
      <c r="I120" s="234" t="str">
        <f>IF(Comp5!I30="","",Comp5!I30)</f>
        <v>N/A</v>
      </c>
      <c r="J120" s="157" t="str">
        <f>IF(Comp5!J30="","",Comp5!J30)</f>
        <v/>
      </c>
      <c r="K120" s="214" t="str">
        <f>IF(Comp5!K30="","",Comp5!K30)</f>
        <v>Maria Lucerito Achury</v>
      </c>
      <c r="L120" s="158" t="str">
        <f>IF(Comp5!L30="","",Comp5!L30)</f>
        <v xml:space="preserve">La periodicidad del reporte de esta actividad es única y esta prevista para el último cuatrimestre del año. </v>
      </c>
      <c r="M120" s="175" t="str">
        <f>IF(Comp5!M30="","",Comp5!M30)</f>
        <v/>
      </c>
      <c r="N120" s="198" t="str">
        <f>IF(Comp5!N30="","",Comp5!N30)</f>
        <v/>
      </c>
      <c r="O120" s="179" t="str">
        <f>IF(Comp5!O30="","",Comp5!O30)</f>
        <v/>
      </c>
      <c r="P120" s="157" t="str">
        <f>IF(Comp5!P30="","",Comp5!P30)</f>
        <v/>
      </c>
      <c r="Q120" s="214" t="str">
        <f>IF(Comp5!Q30="","",Comp5!Q30)</f>
        <v/>
      </c>
      <c r="R120" s="251" t="str">
        <f>IF(Comp5!R30="","",Comp5!R30)</f>
        <v/>
      </c>
      <c r="S120" s="108" t="str">
        <f>IF(Comp5!S30="","",Comp5!S30)</f>
        <v/>
      </c>
      <c r="T120" s="198" t="str">
        <f>IF(Comp5!T30="","",Comp5!T30)</f>
        <v/>
      </c>
      <c r="U120" s="179" t="str">
        <f>IF(Comp5!U30="","",Comp5!U30)</f>
        <v/>
      </c>
      <c r="V120" s="157" t="str">
        <f>IF(Comp5!V30="","",Comp5!V30)</f>
        <v/>
      </c>
      <c r="W120" s="156" t="str">
        <f>IF(Comp5!W30="","",Comp5!W30)</f>
        <v/>
      </c>
      <c r="X120" s="158" t="str">
        <f>IF(Comp5!X30="","",Comp5!X30)</f>
        <v/>
      </c>
    </row>
    <row r="121" spans="1:24" ht="318.75" x14ac:dyDescent="0.25">
      <c r="A121" s="554"/>
      <c r="B121" s="151" t="str">
        <f>IF(Comp5!B31="","",Comp5!B31)</f>
        <v>3.4</v>
      </c>
      <c r="C121" s="195" t="str">
        <f>IF(Comp5!C31="","",Comp5!C31)</f>
        <v xml:space="preserve">Realizar seguimiento a la   aprobación de las tablas de retención documental por parte del Archivo General de la Nación - AGN, para su posterior socialización y aplicación. </v>
      </c>
      <c r="D121" s="195" t="str">
        <f>IF(Comp5!D31="","",Comp5!D31)</f>
        <v xml:space="preserve"> Tablas de Retención documental aplicadas y socializadas </v>
      </c>
      <c r="E121" s="195" t="str">
        <f>IF(Comp5!E31="","",Comp5!E31)</f>
        <v>Dirección Administrativa- Gestión Documental</v>
      </c>
      <c r="F121" s="193">
        <f>IF(Comp5!F31="","",Comp5!F31)</f>
        <v>43464</v>
      </c>
      <c r="G121" s="175"/>
      <c r="H121" s="198" t="str">
        <f>IF(Comp5!H31="","",Comp5!H31)</f>
        <v/>
      </c>
      <c r="I121" s="234" t="str">
        <f>IF(Comp5!I31="","",Comp5!I31)</f>
        <v>En Avance</v>
      </c>
      <c r="J121" s="157" t="str">
        <f>IF(Comp5!J31="","",Comp5!J31)</f>
        <v/>
      </c>
      <c r="K121" s="214" t="str">
        <f>IF(Comp5!K31="","",Comp5!K31)</f>
        <v>Maria Lucerito Achury</v>
      </c>
      <c r="L121" s="158" t="str">
        <f>IF(Comp5!L31="","",Comp5!L31)</f>
        <v xml:space="preserve">Se evidencia que se está realizando ajustes a las TRD - Tablas de Retención Documental de acuerdo con el concepto técnico de evaluación de TRD del Archivo General de la Nación mediante oficio E-2018-115431-0101 del 7/03/18.
Asimismo el Director Administrativo del ICBF solicito ampliación de tiempo para presentación de ajustes TRD ICBF - Expediente 10484/2017/SGC. Radicado No. 2-2018-02473 del AGN para el 21/05/2018 al Archivo General de la Nación.
Evidencia: 
Acta 14/03/2018 objetivo: realizar seguimiento y definición de responsables de las actividades a realizar relacionadas con las observaciones allegadas por el Archivo General de la Nación.
Concepto técnico de evaluación de Tablas de Retención Documental emitido por el Archivo General de la Nación  E-2018-115431-0101 del 7/03/18.
Acta No. 2 del 26/04/18 - Socialización avances TRD.
Oficio S-2018-201824-0101 - asunto: ampliación de tiempo para presentación de ajustes TRD ICBF al Archivo General de la Nación
</v>
      </c>
      <c r="M121" s="175" t="str">
        <f>IF(Comp5!M31="","",Comp5!M31)</f>
        <v/>
      </c>
      <c r="N121" s="198" t="str">
        <f>IF(Comp5!N31="","",Comp5!N31)</f>
        <v/>
      </c>
      <c r="O121" s="179" t="str">
        <f>IF(Comp5!O31="","",Comp5!O31)</f>
        <v/>
      </c>
      <c r="P121" s="157" t="str">
        <f>IF(Comp5!P31="","",Comp5!P31)</f>
        <v/>
      </c>
      <c r="Q121" s="214" t="str">
        <f>IF(Comp5!Q31="","",Comp5!Q31)</f>
        <v/>
      </c>
      <c r="R121" s="158" t="str">
        <f>IF(Comp5!R31="","",Comp5!R31)</f>
        <v/>
      </c>
      <c r="S121" s="108" t="str">
        <f>IF(Comp5!S31="","",Comp5!S31)</f>
        <v/>
      </c>
      <c r="T121" s="198" t="str">
        <f>IF(Comp5!T31="","",Comp5!T31)</f>
        <v/>
      </c>
      <c r="U121" s="179" t="str">
        <f>IF(Comp5!U31="","",Comp5!U31)</f>
        <v/>
      </c>
      <c r="V121" s="157" t="str">
        <f>IF(Comp5!V31="","",Comp5!V31)</f>
        <v/>
      </c>
      <c r="W121" s="156" t="str">
        <f>IF(Comp5!W31="","",Comp5!W31)</f>
        <v/>
      </c>
      <c r="X121" s="158" t="str">
        <f>IF(Comp5!X31="","",Comp5!X31)</f>
        <v/>
      </c>
    </row>
    <row r="122" spans="1:24" ht="42" customHeight="1" x14ac:dyDescent="0.25">
      <c r="A122" s="554"/>
      <c r="B122" s="151" t="str">
        <f>IF(Comp5!B32="","",Comp5!B32)</f>
        <v>3.5</v>
      </c>
      <c r="C122" s="195" t="str">
        <f>IF(Comp5!C32="","",Comp5!C32)</f>
        <v>Elaborar Tablas de Valoración Documental - TVD.</v>
      </c>
      <c r="D122" s="195" t="str">
        <f>IF(Comp5!D32="","",Comp5!D32)</f>
        <v>Tablas de Valoración Documental - TVD definidas</v>
      </c>
      <c r="E122" s="195" t="str">
        <f>IF(Comp5!E32="","",Comp5!E32)</f>
        <v>Dirección Administrativa- Gestión Documental</v>
      </c>
      <c r="F122" s="193">
        <f>IF(Comp5!F32="","",Comp5!F32)</f>
        <v>43464</v>
      </c>
      <c r="H122" s="187" t="str">
        <f>IF(Comp5!H32="","",Comp5!H32)</f>
        <v/>
      </c>
      <c r="I122" s="234" t="str">
        <f>IF(Comp5!I32="","",Comp5!I32)</f>
        <v>En Avance</v>
      </c>
      <c r="J122" s="157" t="str">
        <f>IF(Comp5!J32="","",Comp5!J32)</f>
        <v/>
      </c>
      <c r="K122" s="214" t="str">
        <f>IF(Comp5!K32="","",Comp5!K32)</f>
        <v>Maria Lucerito Achury</v>
      </c>
      <c r="L122" s="158" t="str">
        <f>IF(Comp5!L32="","",Comp5!L32)</f>
        <v xml:space="preserve">Se evidenció que el Grupo Interadministrativo identifico la existencia de las Tablas de Valoración documental con vigencia 2009. Asimismo se esta trabajando un plan de mejoramiento archivístico en la que una de sus actividades es elaborar las TVD y se envío avance del mismo el 30/04/18 al Archivo General de la Nación
.
</v>
      </c>
      <c r="M122" s="105" t="str">
        <f>IF(Comp5!M32="","",Comp5!M32)</f>
        <v/>
      </c>
      <c r="N122" s="187" t="str">
        <f>IF(Comp5!N32="","",Comp5!N32)</f>
        <v/>
      </c>
      <c r="O122" s="179" t="str">
        <f>IF(Comp5!O32="","",Comp5!O32)</f>
        <v/>
      </c>
      <c r="P122" s="157" t="str">
        <f>IF(Comp5!P32="","",Comp5!P32)</f>
        <v/>
      </c>
      <c r="Q122" s="214" t="str">
        <f>IF(Comp5!Q32="","",Comp5!Q32)</f>
        <v/>
      </c>
      <c r="R122" s="158" t="str">
        <f>IF(Comp5!R32="","",Comp5!R32)</f>
        <v/>
      </c>
      <c r="S122" s="108" t="str">
        <f>IF(Comp5!S32="","",Comp5!S32)</f>
        <v/>
      </c>
      <c r="T122" s="187" t="str">
        <f>IF(Comp5!T32="","",Comp5!T32)</f>
        <v/>
      </c>
      <c r="U122" s="179" t="str">
        <f>IF(Comp5!U32="","",Comp5!U32)</f>
        <v/>
      </c>
      <c r="V122" s="157" t="str">
        <f>IF(Comp5!V32="","",Comp5!V32)</f>
        <v/>
      </c>
      <c r="W122" s="156" t="str">
        <f>IF(Comp5!W32="","",Comp5!W32)</f>
        <v/>
      </c>
      <c r="X122" s="158" t="str">
        <f>IF(Comp5!X32="","",Comp5!X32)</f>
        <v/>
      </c>
    </row>
    <row r="123" spans="1:24" ht="128.25" thickBot="1" x14ac:dyDescent="0.3">
      <c r="A123" s="559"/>
      <c r="B123" s="197" t="str">
        <f>IF(Comp5!B33="","",Comp5!B33)</f>
        <v>3.6</v>
      </c>
      <c r="C123" s="195" t="str">
        <f>IF(Comp5!C33="","",Comp5!C33)</f>
        <v>Dar continuidad al programa de capacitación archivística</v>
      </c>
      <c r="D123" s="195" t="str">
        <f>IF(Comp5!D33="","",Comp5!D33)</f>
        <v>Programa de capacitación archivística desarrollado</v>
      </c>
      <c r="E123" s="195" t="str">
        <f>IF(Comp5!E33="","",Comp5!E33)</f>
        <v>Dirección Administrativa- Gestión Documental</v>
      </c>
      <c r="F123" s="193">
        <f>IF(Comp5!F33="","",Comp5!F33)</f>
        <v>43465</v>
      </c>
      <c r="H123" s="187" t="str">
        <f>IF(Comp5!H33="","",Comp5!H33)</f>
        <v/>
      </c>
      <c r="I123" s="234" t="str">
        <f>IF(Comp5!I33="","",Comp5!I33)</f>
        <v>En Avance</v>
      </c>
      <c r="J123" s="157" t="str">
        <f>IF(Comp5!J33="","",Comp5!J33)</f>
        <v/>
      </c>
      <c r="K123" s="214" t="str">
        <f>IF(Comp5!K33="","",Comp5!K33)</f>
        <v>Maria Lucerito Achury</v>
      </c>
      <c r="L123" s="158" t="str">
        <f>IF(Comp5!L33="","",Comp5!L33)</f>
        <v xml:space="preserve">Se ha adelantado capacitación a las Regionales Bogotá, Cauca, Cundinamarca y Sucre de acuerdo con los soportes Allegados.
Evidencias: Taller práctico Transferencia de Conocimiento sobre Gestión Documental.
Soportes de capacitación abril 2018: Listas de asistencia (Sucre, Cauca y Cundinamarca), evaluación de conocimiento (Cundinamarca y Cauca) y encuestas de satisfacción (Cundinamarca, Bogotá y Sucre).
</v>
      </c>
      <c r="M123" s="105" t="str">
        <f>IF(Comp5!M33="","",Comp5!M33)</f>
        <v/>
      </c>
      <c r="N123" s="187" t="str">
        <f>IF(Comp5!N33="","",Comp5!N33)</f>
        <v/>
      </c>
      <c r="O123" s="179" t="str">
        <f>IF(Comp5!O33="","",Comp5!O33)</f>
        <v/>
      </c>
      <c r="P123" s="157" t="str">
        <f>IF(Comp5!P33="","",Comp5!P33)</f>
        <v/>
      </c>
      <c r="Q123" s="214" t="str">
        <f>IF(Comp5!Q33="","",Comp5!Q33)</f>
        <v/>
      </c>
      <c r="R123" s="158" t="str">
        <f>IF(Comp5!R33="","",Comp5!R33)</f>
        <v/>
      </c>
      <c r="S123" s="108" t="str">
        <f>IF(Comp5!S33="","",Comp5!S33)</f>
        <v/>
      </c>
      <c r="T123" s="187" t="str">
        <f>IF(Comp5!T33="","",Comp5!T33)</f>
        <v/>
      </c>
      <c r="U123" s="179" t="str">
        <f>IF(Comp5!U33="","",Comp5!U33)</f>
        <v/>
      </c>
      <c r="V123" s="157" t="str">
        <f>IF(Comp5!V33="","",Comp5!V33)</f>
        <v/>
      </c>
      <c r="W123" s="156" t="str">
        <f>IF(Comp5!W33="","",Comp5!W33)</f>
        <v/>
      </c>
      <c r="X123" s="158" t="str">
        <f>IF(Comp5!X33="","",Comp5!X33)</f>
        <v/>
      </c>
    </row>
    <row r="124" spans="1:24" s="139" customFormat="1" ht="30" customHeight="1" thickBot="1" x14ac:dyDescent="0.3">
      <c r="A124" s="553" t="s">
        <v>78</v>
      </c>
      <c r="B124" s="129"/>
      <c r="C124" s="130" t="s">
        <v>125</v>
      </c>
      <c r="D124" s="129"/>
      <c r="E124" s="129"/>
      <c r="F124" s="150"/>
      <c r="G124" s="120"/>
      <c r="H124" s="132" t="str">
        <f>IF(Comp5!H34="","",Comp5!H34)</f>
        <v/>
      </c>
      <c r="I124" s="232">
        <f>IF(Comp5!I34="","",Comp5!I34)</f>
        <v>0</v>
      </c>
      <c r="J124" s="134" t="str">
        <f>IF(Comp5!J34="","",Comp5!J34)</f>
        <v>No se programaron actividades relacionadas con este objetivo</v>
      </c>
      <c r="K124" s="258" t="str">
        <f>IF(Comp5!K34="","",Comp5!K34)</f>
        <v/>
      </c>
      <c r="L124" s="136" t="str">
        <f>IF(Comp5!L34="","",Comp5!L34)</f>
        <v/>
      </c>
      <c r="M124" s="137" t="str">
        <f>IF(Comp5!M34="","",Comp5!M34)</f>
        <v/>
      </c>
      <c r="N124" s="132">
        <f>IF(Comp5!N34="","",Comp5!N34)</f>
        <v>0</v>
      </c>
      <c r="O124" s="133">
        <f>IF(Comp5!O34="","",Comp5!O34)</f>
        <v>0</v>
      </c>
      <c r="P124" s="134" t="str">
        <f>IF(Comp5!P34="","",Comp5!P34)</f>
        <v>No se programaron actividades relacionadas con este objetivo</v>
      </c>
      <c r="Q124" s="135" t="str">
        <f>IF(Comp5!Q34="","",Comp5!Q34)</f>
        <v/>
      </c>
      <c r="R124" s="136" t="str">
        <f>IF(Comp5!R34="","",Comp5!R34)</f>
        <v/>
      </c>
      <c r="S124" s="186" t="str">
        <f>IF(Comp5!S34="","",Comp5!S34)</f>
        <v/>
      </c>
      <c r="T124" s="132">
        <f>IF(Comp5!T34="","",Comp5!T34)</f>
        <v>0</v>
      </c>
      <c r="U124" s="133">
        <f>IF(Comp5!U34="","",Comp5!U34)</f>
        <v>0</v>
      </c>
      <c r="V124" s="134" t="str">
        <f>IF(Comp5!V34="","",Comp5!V34)</f>
        <v>No se programaron actividades relacionadas con este objetivo</v>
      </c>
      <c r="W124" s="135" t="str">
        <f>IF(Comp5!W34="","",Comp5!W34)</f>
        <v/>
      </c>
      <c r="X124" s="136" t="str">
        <f>IF(Comp5!X34="","",Comp5!X34)</f>
        <v/>
      </c>
    </row>
    <row r="125" spans="1:24" ht="41.25" customHeight="1" thickBot="1" x14ac:dyDescent="0.3">
      <c r="A125" s="554"/>
      <c r="B125" s="197" t="str">
        <f>IF(Comp5!B35="","",Comp5!B35)</f>
        <v>4.1</v>
      </c>
      <c r="C125" s="195" t="str">
        <f>IF(Comp5!C35="","",Comp5!C35)</f>
        <v>Promover videos institucionales en lenguaje de señas</v>
      </c>
      <c r="D125" s="195" t="str">
        <f>IF(Comp5!D35="","",Comp5!D35)</f>
        <v>(5)Videos institucionales en lenguaje de señas promovido</v>
      </c>
      <c r="E125" s="195" t="str">
        <f>IF(Comp5!E35="","",Comp5!E35)</f>
        <v>Oficina Asesora de Comunicaciones</v>
      </c>
      <c r="F125" s="193">
        <f>IF(Comp5!F35="","",Comp5!F35)</f>
        <v>43100</v>
      </c>
      <c r="H125" s="187" t="str">
        <f>IF(Comp5!H35="","",Comp5!H35)</f>
        <v/>
      </c>
      <c r="I125" s="234" t="str">
        <f>IF(Comp5!I35="","",Comp5!I35)</f>
        <v>En Avance</v>
      </c>
      <c r="J125" s="157" t="str">
        <f>IF(Comp5!J35="","",Comp5!J35)</f>
        <v/>
      </c>
      <c r="K125" s="214" t="str">
        <f>IF(Comp5!K35="","",Comp5!K35)</f>
        <v>Maria Lucerito Achury</v>
      </c>
      <c r="L125" s="158" t="str">
        <f>IF(Comp5!L35="","",Comp5!L35)</f>
        <v xml:space="preserve">Se evidenció publicación de cinco (5) videos.
Evidencia:
Video Capítulo 22 Cambiando el Mundo en lenguaje de señas. Parto Humanizado del 16/01/18
Video de Wilfran Astroso del 09/02/18
Video de Gloria Peña del 13/03/18
Video Jose Villada del 16/04/18
</v>
      </c>
      <c r="M125" s="105" t="str">
        <f>IF(Comp5!M35="","",Comp5!M35)</f>
        <v/>
      </c>
      <c r="N125" s="187" t="str">
        <f>IF(Comp5!N35="","",Comp5!N35)</f>
        <v/>
      </c>
      <c r="O125" s="179" t="str">
        <f>IF(Comp5!O35="","",Comp5!O35)</f>
        <v/>
      </c>
      <c r="P125" s="157" t="str">
        <f>IF(Comp5!P35="","",Comp5!P35)</f>
        <v/>
      </c>
      <c r="Q125" s="214" t="str">
        <f>IF(Comp5!Q35="","",Comp5!Q35)</f>
        <v/>
      </c>
      <c r="R125" s="158" t="str">
        <f>IF(Comp5!R35="","",Comp5!R35)</f>
        <v/>
      </c>
      <c r="S125" s="108" t="str">
        <f>IF(Comp5!S35="","",Comp5!S35)</f>
        <v/>
      </c>
      <c r="T125" s="187" t="str">
        <f>IF(Comp5!T35="","",Comp5!T35)</f>
        <v/>
      </c>
      <c r="U125" s="179" t="str">
        <f>IF(Comp5!U35="","",Comp5!U35)</f>
        <v/>
      </c>
      <c r="V125" s="157" t="str">
        <f>IF(Comp5!V35="","",Comp5!V35)</f>
        <v/>
      </c>
      <c r="W125" s="156" t="str">
        <f>IF(Comp5!W35="","",Comp5!W35)</f>
        <v/>
      </c>
      <c r="X125" s="158" t="str">
        <f>IF(Comp5!X35="","",Comp5!X35)</f>
        <v/>
      </c>
    </row>
    <row r="126" spans="1:24" ht="74.25" hidden="1" customHeight="1" thickBot="1" x14ac:dyDescent="0.3">
      <c r="A126" s="554"/>
      <c r="B126" s="197" t="str">
        <f>IF(Comp5!B36="","",Comp5!B36)</f>
        <v/>
      </c>
      <c r="C126" s="195" t="str">
        <f>IF(Comp5!C36="","",Comp5!C36)</f>
        <v/>
      </c>
      <c r="D126" s="195" t="str">
        <f>IF(Comp5!D36="","",Comp5!D36)</f>
        <v/>
      </c>
      <c r="E126" s="195" t="str">
        <f>IF(Comp5!E36="","",Comp5!E36)</f>
        <v/>
      </c>
      <c r="F126" s="193" t="str">
        <f>IF(Comp5!F36="","",Comp5!F36)</f>
        <v/>
      </c>
      <c r="H126" s="144" t="str">
        <f>IF(Comp5!H36="","",Comp5!H36)</f>
        <v/>
      </c>
      <c r="I126" s="234" t="str">
        <f>IF(Comp5!I36="","",Comp5!I36)</f>
        <v/>
      </c>
      <c r="J126" s="146" t="str">
        <f>IF(Comp5!J36="","",Comp5!J36)</f>
        <v/>
      </c>
      <c r="K126" s="257" t="str">
        <f>IF(Comp5!K36="","",Comp5!K36)</f>
        <v/>
      </c>
      <c r="L126" s="148" t="str">
        <f>IF(Comp5!L36="","",Comp5!L36)</f>
        <v/>
      </c>
      <c r="M126" s="105" t="str">
        <f>IF(Comp5!M36="","",Comp5!M36)</f>
        <v/>
      </c>
      <c r="N126" s="144" t="str">
        <f>IF(Comp5!N36="","",Comp5!N36)</f>
        <v/>
      </c>
      <c r="O126" s="179" t="str">
        <f>IF(Comp5!O36="","",Comp5!O36)</f>
        <v/>
      </c>
      <c r="P126" s="146" t="str">
        <f>IF(Comp5!P36="","",Comp5!P36)</f>
        <v/>
      </c>
      <c r="Q126" s="214" t="str">
        <f>IF(Comp5!Q36="","",Comp5!Q36)</f>
        <v/>
      </c>
      <c r="R126" s="148" t="str">
        <f>IF(Comp5!R36="","",Comp5!R36)</f>
        <v/>
      </c>
      <c r="S126" s="108" t="str">
        <f>IF(Comp5!S36="","",Comp5!S36)</f>
        <v/>
      </c>
      <c r="T126" s="144" t="str">
        <f>IF(Comp5!T36="","",Comp5!T36)</f>
        <v/>
      </c>
      <c r="U126" s="179" t="str">
        <f>IF(Comp5!U36="","",Comp5!U36)</f>
        <v/>
      </c>
      <c r="V126" s="146" t="str">
        <f>IF(Comp5!V36="","",Comp5!V36)</f>
        <v/>
      </c>
      <c r="W126" s="147" t="str">
        <f>IF(Comp5!W36="","",Comp5!W36)</f>
        <v/>
      </c>
      <c r="X126" s="148" t="str">
        <f>IF(Comp5!X36="","",Comp5!X36)</f>
        <v/>
      </c>
    </row>
    <row r="127" spans="1:24" ht="15.75" hidden="1" thickBot="1" x14ac:dyDescent="0.3">
      <c r="A127" s="559"/>
      <c r="B127" s="197" t="str">
        <f>IF(Comp5!B37="","",Comp5!B37)</f>
        <v/>
      </c>
      <c r="C127" s="195" t="str">
        <f>IF(Comp5!C37="","",Comp5!C37)</f>
        <v/>
      </c>
      <c r="D127" s="195" t="str">
        <f>IF(Comp5!D37="","",Comp5!D37)</f>
        <v/>
      </c>
      <c r="E127" s="195" t="str">
        <f>IF(Comp5!E37="","",Comp5!E37)</f>
        <v/>
      </c>
      <c r="F127" s="193" t="str">
        <f>IF(Comp5!F37="","",Comp5!F37)</f>
        <v/>
      </c>
      <c r="H127" s="144" t="str">
        <f>IF(Comp5!H37="","",Comp5!H37)</f>
        <v/>
      </c>
      <c r="I127" s="234" t="str">
        <f>IF(Comp5!I37="","",Comp5!I37)</f>
        <v/>
      </c>
      <c r="J127" s="146" t="str">
        <f>IF(Comp5!J37="","",Comp5!J37)</f>
        <v/>
      </c>
      <c r="K127" s="257" t="str">
        <f>IF(Comp5!K37="","",Comp5!K37)</f>
        <v/>
      </c>
      <c r="L127" s="148" t="str">
        <f>IF(Comp5!L37="","",Comp5!L37)</f>
        <v/>
      </c>
      <c r="M127" s="105" t="str">
        <f>IF(Comp5!M37="","",Comp5!M37)</f>
        <v/>
      </c>
      <c r="N127" s="144" t="str">
        <f>IF(Comp5!N37="","",Comp5!N37)</f>
        <v/>
      </c>
      <c r="O127" s="179" t="str">
        <f>IF(Comp5!O37="","",Comp5!O37)</f>
        <v/>
      </c>
      <c r="P127" s="146" t="str">
        <f>IF(Comp5!P37="","",Comp5!P37)</f>
        <v/>
      </c>
      <c r="Q127" s="214" t="str">
        <f>IF(Comp5!Q37="","",Comp5!Q37)</f>
        <v/>
      </c>
      <c r="R127" s="148" t="str">
        <f>IF(Comp5!R37="","",Comp5!R37)</f>
        <v/>
      </c>
      <c r="S127" s="108" t="str">
        <f>IF(Comp5!S37="","",Comp5!S37)</f>
        <v/>
      </c>
      <c r="T127" s="144" t="str">
        <f>IF(Comp5!T37="","",Comp5!T37)</f>
        <v/>
      </c>
      <c r="U127" s="179" t="str">
        <f>IF(Comp5!U37="","",Comp5!U37)</f>
        <v/>
      </c>
      <c r="V127" s="146" t="str">
        <f>IF(Comp5!V37="","",Comp5!V37)</f>
        <v/>
      </c>
      <c r="W127" s="147" t="str">
        <f>IF(Comp5!W37="","",Comp5!W37)</f>
        <v/>
      </c>
      <c r="X127" s="148" t="str">
        <f>IF(Comp5!X37="","",Comp5!X37)</f>
        <v/>
      </c>
    </row>
    <row r="128" spans="1:24" s="139" customFormat="1" ht="30" customHeight="1" thickBot="1" x14ac:dyDescent="0.3">
      <c r="A128" s="553" t="s">
        <v>79</v>
      </c>
      <c r="B128" s="129"/>
      <c r="C128" s="130" t="s">
        <v>126</v>
      </c>
      <c r="D128" s="129"/>
      <c r="E128" s="129"/>
      <c r="F128" s="150"/>
      <c r="G128" s="120"/>
      <c r="H128" s="132" t="str">
        <f>IF(Comp5!H38="","",Comp5!H38)</f>
        <v/>
      </c>
      <c r="I128" s="232">
        <f>IF(Comp5!I38="","",Comp5!I38)</f>
        <v>0</v>
      </c>
      <c r="J128" s="134" t="str">
        <f>IF(Comp5!J38="","",Comp5!J38)</f>
        <v>No se programaron actividades relacionadas con este objetivo</v>
      </c>
      <c r="K128" s="258" t="str">
        <f>IF(Comp5!K38="","",Comp5!K38)</f>
        <v/>
      </c>
      <c r="L128" s="136" t="str">
        <f>IF(Comp5!L38="","",Comp5!L38)</f>
        <v/>
      </c>
      <c r="M128" s="137" t="str">
        <f>IF(Comp5!M38="","",Comp5!M38)</f>
        <v/>
      </c>
      <c r="N128" s="132">
        <f>IF(Comp5!N38="","",Comp5!N38)</f>
        <v>0</v>
      </c>
      <c r="O128" s="133">
        <f>IF(Comp5!O38="","",Comp5!O38)</f>
        <v>0</v>
      </c>
      <c r="P128" s="134" t="str">
        <f>IF(Comp5!P38="","",Comp5!P38)</f>
        <v>No se programaron actividades relacionadas con este objetivo</v>
      </c>
      <c r="Q128" s="135" t="str">
        <f>IF(Comp5!Q38="","",Comp5!Q38)</f>
        <v/>
      </c>
      <c r="R128" s="136" t="str">
        <f>IF(Comp5!R38="","",Comp5!R38)</f>
        <v/>
      </c>
      <c r="S128" s="186" t="str">
        <f>IF(Comp5!S38="","",Comp5!S38)</f>
        <v/>
      </c>
      <c r="T128" s="132">
        <f>IF(Comp5!T38="","",Comp5!T38)</f>
        <v>0</v>
      </c>
      <c r="U128" s="133">
        <f>IF(Comp5!U38="","",Comp5!U38)</f>
        <v>0</v>
      </c>
      <c r="V128" s="134" t="str">
        <f>IF(Comp5!V38="","",Comp5!V38)</f>
        <v>No se programaron actividades relacionadas con este objetivo</v>
      </c>
      <c r="W128" s="135" t="str">
        <f>IF(Comp5!W38="","",Comp5!W38)</f>
        <v/>
      </c>
      <c r="X128" s="136" t="str">
        <f>IF(Comp5!X38="","",Comp5!X38)</f>
        <v/>
      </c>
    </row>
    <row r="129" spans="1:24" ht="113.25" customHeight="1" x14ac:dyDescent="0.25">
      <c r="A129" s="560"/>
      <c r="B129" s="197" t="str">
        <f>IF(Comp5!B39="","",Comp5!B39)</f>
        <v>5.1</v>
      </c>
      <c r="C129" s="195" t="str">
        <f>IF(Comp5!C39="","",Comp5!C39)</f>
        <v>Publicar y socializar a la ciudadanía, el informe de solicitudes de acceso a la información pública</v>
      </c>
      <c r="D129" s="195" t="str">
        <f>IF(Comp5!D39="","",Comp5!D39)</f>
        <v xml:space="preserve">boletín de PQRS con el reporte de solicitudes de acceso a la información pública </v>
      </c>
      <c r="E129" s="195" t="str">
        <f>IF(Comp5!E39="","",Comp5!E39)</f>
        <v>Dirección de Servicios y Atención</v>
      </c>
      <c r="F129" s="193">
        <f>IF(Comp5!F39="","",Comp5!F39)</f>
        <v>43465</v>
      </c>
      <c r="H129" s="144" t="str">
        <f>IF(Comp5!H39="","",Comp5!H39)</f>
        <v/>
      </c>
      <c r="I129" s="234" t="str">
        <f>IF(Comp5!I39="","",Comp5!I39)</f>
        <v>En Avance</v>
      </c>
      <c r="J129" s="146" t="str">
        <f>IF(Comp5!J39="","",Comp5!J39)</f>
        <v/>
      </c>
      <c r="K129" s="257" t="str">
        <f>IF(Comp5!K39="","",Comp5!K39)</f>
        <v>Maria Lucerito Achury</v>
      </c>
      <c r="L129" s="148" t="str">
        <f>IF(Comp5!L39="","",Comp5!L39)</f>
        <v>Se evidenció publicación del boletín de PQRS con el reporte de solicitudes de acceso a la información pública para los meses de enero, febrero y marzo 2018.
Evidencia: 
Informes publicados en la página web sección Informes y Boletines PQRDS:
https://www.icbf.gov.co/servicios/informes-boletines-pqrds</v>
      </c>
      <c r="M129" s="105" t="str">
        <f>IF(Comp5!M39="","",Comp5!M39)</f>
        <v/>
      </c>
      <c r="N129" s="144" t="str">
        <f>IF(Comp5!N39="","",Comp5!N39)</f>
        <v/>
      </c>
      <c r="O129" s="179" t="str">
        <f>IF(Comp5!O39="","",Comp5!O39)</f>
        <v/>
      </c>
      <c r="P129" s="146" t="str">
        <f>IF(Comp5!P39="","",Comp5!P39)</f>
        <v/>
      </c>
      <c r="Q129" s="214" t="str">
        <f>IF(Comp5!Q39="","",Comp5!Q39)</f>
        <v/>
      </c>
      <c r="R129" s="148" t="str">
        <f>IF(Comp5!R39="","",Comp5!R39)</f>
        <v/>
      </c>
      <c r="S129" s="108" t="str">
        <f>IF(Comp5!S39="","",Comp5!S39)</f>
        <v/>
      </c>
      <c r="T129" s="144" t="str">
        <f>IF(Comp5!T39="","",Comp5!T39)</f>
        <v/>
      </c>
      <c r="U129" s="179" t="str">
        <f>IF(Comp5!U39="","",Comp5!U39)</f>
        <v/>
      </c>
      <c r="V129" s="146" t="str">
        <f>IF(Comp5!V39="","",Comp5!V39)</f>
        <v/>
      </c>
      <c r="W129" s="147" t="str">
        <f>IF(Comp5!W39="","",Comp5!W39)</f>
        <v/>
      </c>
      <c r="X129" s="148" t="str">
        <f>IF(Comp5!X39="","",Comp5!X39)</f>
        <v/>
      </c>
    </row>
    <row r="130" spans="1:24" ht="64.5" customHeight="1" x14ac:dyDescent="0.25">
      <c r="A130" s="560"/>
      <c r="B130" s="197" t="str">
        <f>IF(Comp5!B40="","",Comp5!B40)</f>
        <v>5.2</v>
      </c>
      <c r="C130" s="195" t="str">
        <f>IF(Comp5!C40="","",Comp5!C40)</f>
        <v>Publicar una categoría en la sección de Transparencia y Acceso que contenga el registro de publicaciones.</v>
      </c>
      <c r="D130" s="195" t="str">
        <f>IF(Comp5!D40="","",Comp5!D40)</f>
        <v xml:space="preserve">Actualizar el registro de publicaciones </v>
      </c>
      <c r="E130" s="195" t="str">
        <f>IF(Comp5!E40="","",Comp5!E40)</f>
        <v>Direccion de Información y Tecnología / Dirección de Servicios y Atención</v>
      </c>
      <c r="F130" s="193">
        <f>IF(Comp5!F40="","",Comp5!F40)</f>
        <v>43465</v>
      </c>
      <c r="H130" s="144" t="str">
        <f>IF(Comp5!H40="","",Comp5!H40)</f>
        <v/>
      </c>
      <c r="I130" s="234" t="str">
        <f>IF(Comp5!I40="","",Comp5!I40)</f>
        <v>En Avance</v>
      </c>
      <c r="J130" s="146" t="str">
        <f>IF(Comp5!J40="","",Comp5!J40)</f>
        <v/>
      </c>
      <c r="K130" s="257" t="str">
        <f>IF(Comp5!K40="","",Comp5!K40)</f>
        <v>Maria Lucerito Achury</v>
      </c>
      <c r="L130" s="148" t="str">
        <f>IF(Comp5!L40="","",Comp5!L40)</f>
        <v xml:space="preserve">Se evidenció reunión entre la DIT y las Direcciones de Servicios y Atención y Planeación para validar el alcance técnico de la actividad.
Asimismo se visualiza la construcción del espacio para el registro de publicaciones de la sesión de Transparencia.
Evidencia: 
Convocatoria de Reunión Plan anticorrupción
Acta Reunión 07/03/18
Ruta: espacio asignado para publicar la información:
https://www.icbf.gov.co/gestion-y-transparencia/transparencia-y-acceso-la-informacion-publica/registro-de-publicaciones
</v>
      </c>
      <c r="M130" s="105" t="str">
        <f>IF(Comp5!M40="","",Comp5!M40)</f>
        <v/>
      </c>
      <c r="N130" s="144" t="str">
        <f>IF(Comp5!N40="","",Comp5!N40)</f>
        <v/>
      </c>
      <c r="O130" s="179" t="str">
        <f>IF(Comp5!O40="","",Comp5!O40)</f>
        <v/>
      </c>
      <c r="P130" s="146" t="str">
        <f>IF(Comp5!P40="","",Comp5!P40)</f>
        <v/>
      </c>
      <c r="Q130" s="214" t="str">
        <f>IF(Comp5!Q40="","",Comp5!Q40)</f>
        <v/>
      </c>
      <c r="R130" s="148" t="str">
        <f>IF(Comp5!R40="","",Comp5!R40)</f>
        <v/>
      </c>
      <c r="S130" s="108" t="str">
        <f>IF(Comp5!S40="","",Comp5!S40)</f>
        <v/>
      </c>
      <c r="T130" s="144" t="str">
        <f>IF(Comp5!T40="","",Comp5!T40)</f>
        <v/>
      </c>
      <c r="U130" s="179" t="str">
        <f>IF(Comp5!U40="","",Comp5!U40)</f>
        <v/>
      </c>
      <c r="V130" s="146" t="str">
        <f>IF(Comp5!V40="","",Comp5!V40)</f>
        <v/>
      </c>
      <c r="W130" s="147" t="str">
        <f>IF(Comp5!W40="","",Comp5!W40)</f>
        <v/>
      </c>
      <c r="X130" s="148" t="str">
        <f>IF(Comp5!X40="","",Comp5!X40)</f>
        <v/>
      </c>
    </row>
    <row r="131" spans="1:24" ht="45" customHeight="1" thickBot="1" x14ac:dyDescent="0.3">
      <c r="A131" s="561"/>
      <c r="B131" s="197" t="str">
        <f>IF(Comp5!B41="","",Comp5!B41)</f>
        <v>5.3</v>
      </c>
      <c r="C131" s="195" t="str">
        <f>IF(Comp5!C41="","",Comp5!C41)</f>
        <v>Seguimiento al indicador de oportunidad en la gestión de peticiones</v>
      </c>
      <c r="D131" s="195" t="str">
        <f>IF(Comp5!D41="","",Comp5!D41)</f>
        <v xml:space="preserve"> Reporte de seguimiento en SIMEI</v>
      </c>
      <c r="E131" s="195" t="str">
        <f>IF(Comp5!E41="","",Comp5!E41)</f>
        <v>Dirección de Servicios y Atención</v>
      </c>
      <c r="F131" s="193">
        <f>IF(Comp5!F41="","",Comp5!F41)</f>
        <v>43465</v>
      </c>
      <c r="H131" s="144" t="str">
        <f>IF(Comp5!H41="","",Comp5!H41)</f>
        <v/>
      </c>
      <c r="I131" s="234" t="str">
        <f>IF(Comp5!I41="","",Comp5!I41)</f>
        <v>En Avance</v>
      </c>
      <c r="J131" s="146" t="str">
        <f>IF(Comp5!J41="","",Comp5!J41)</f>
        <v/>
      </c>
      <c r="K131" s="257" t="str">
        <f>IF(Comp5!K41="","",Comp5!K41)</f>
        <v>Maria Lucerito Achury</v>
      </c>
      <c r="L131" s="148" t="str">
        <f>IF(Comp5!L41="","",Comp5!L41)</f>
        <v xml:space="preserve">Se evidencia seguimiento de los indicadores de la siguiente manera:
A10-PT1-01: Mensual: enero, febrero y marzo en riesgo.
A10-PT1-02: Mensual: enero adecuado, febrero y marzo: óptimo
PA-74: Mensual: enero, febrero y marzo: adecuado.
</v>
      </c>
      <c r="M131" s="105" t="str">
        <f>IF(Comp5!M41="","",Comp5!M41)</f>
        <v/>
      </c>
      <c r="N131" s="144" t="str">
        <f>IF(Comp5!N41="","",Comp5!N41)</f>
        <v/>
      </c>
      <c r="O131" s="179" t="str">
        <f>IF(Comp5!O41="","",Comp5!O41)</f>
        <v/>
      </c>
      <c r="P131" s="146" t="str">
        <f>IF(Comp5!P41="","",Comp5!P41)</f>
        <v/>
      </c>
      <c r="Q131" s="214" t="str">
        <f>IF(Comp5!Q41="","",Comp5!Q41)</f>
        <v/>
      </c>
      <c r="R131" s="148" t="str">
        <f>IF(Comp5!R41="","",Comp5!R41)</f>
        <v/>
      </c>
      <c r="S131" s="108" t="str">
        <f>IF(Comp5!S41="","",Comp5!S41)</f>
        <v/>
      </c>
      <c r="T131" s="144" t="str">
        <f>IF(Comp5!T41="","",Comp5!T41)</f>
        <v/>
      </c>
      <c r="U131" s="179" t="str">
        <f>IF(Comp5!U41="","",Comp5!U41)</f>
        <v/>
      </c>
      <c r="V131" s="146" t="str">
        <f>IF(Comp5!V41="","",Comp5!V41)</f>
        <v/>
      </c>
      <c r="W131" s="147" t="str">
        <f>IF(Comp5!W41="","",Comp5!W41)</f>
        <v/>
      </c>
      <c r="X131" s="148" t="str">
        <f>IF(Comp5!X41="","",Comp5!X41)</f>
        <v/>
      </c>
    </row>
    <row r="132" spans="1:24" s="139" customFormat="1" ht="30" customHeight="1" thickBot="1" x14ac:dyDescent="0.3">
      <c r="A132" s="553" t="s">
        <v>127</v>
      </c>
      <c r="B132" s="129"/>
      <c r="C132" s="130" t="s">
        <v>128</v>
      </c>
      <c r="D132" s="129"/>
      <c r="E132" s="129"/>
      <c r="F132" s="150"/>
      <c r="G132" s="120"/>
      <c r="H132" s="132">
        <f>IF(Comp5!H42="","",Comp5!H42)</f>
        <v>0</v>
      </c>
      <c r="I132" s="232">
        <f>IF(Comp5!I42="","",Comp5!I42)</f>
        <v>0</v>
      </c>
      <c r="J132" s="134">
        <f>IF(Comp5!J42="","",Comp5!J42)</f>
        <v>0</v>
      </c>
      <c r="K132" s="258" t="str">
        <f>IF(Comp5!K42="","",Comp5!K42)</f>
        <v/>
      </c>
      <c r="L132" s="136" t="str">
        <f>IF(Comp5!L42="","",Comp5!L42)</f>
        <v/>
      </c>
      <c r="M132" s="137" t="str">
        <f>IF(Comp5!M42="","",Comp5!M42)</f>
        <v/>
      </c>
      <c r="N132" s="132">
        <f>IF(Comp5!N42="","",Comp5!N42)</f>
        <v>0</v>
      </c>
      <c r="O132" s="133">
        <f>IF(Comp5!O42="","",Comp5!O42)</f>
        <v>0</v>
      </c>
      <c r="P132" s="134">
        <f>IF(Comp5!P42="","",Comp5!P42)</f>
        <v>0</v>
      </c>
      <c r="Q132" s="135" t="str">
        <f>IF(Comp5!Q42="","",Comp5!Q42)</f>
        <v/>
      </c>
      <c r="R132" s="136" t="str">
        <f>IF(Comp5!R42="","",Comp5!R42)</f>
        <v/>
      </c>
      <c r="S132" s="186" t="str">
        <f>IF(Comp5!S42="","",Comp5!S42)</f>
        <v/>
      </c>
      <c r="T132" s="132">
        <f>IF(Comp5!T42="","",Comp5!T42)</f>
        <v>0</v>
      </c>
      <c r="U132" s="133">
        <f>IF(Comp5!U42="","",Comp5!U42)</f>
        <v>0</v>
      </c>
      <c r="V132" s="134">
        <f>IF(Comp5!V42="","",Comp5!V42)</f>
        <v>0</v>
      </c>
      <c r="W132" s="135" t="str">
        <f>IF(Comp5!W42="","",Comp5!W42)</f>
        <v/>
      </c>
      <c r="X132" s="136" t="str">
        <f>IF(Comp5!X42="","",Comp5!X42)</f>
        <v/>
      </c>
    </row>
    <row r="133" spans="1:24" ht="120" customHeight="1" x14ac:dyDescent="0.25">
      <c r="A133" s="554"/>
      <c r="B133" s="197" t="str">
        <f>IF(Comp5!B43="","",Comp5!B43)</f>
        <v>6.1</v>
      </c>
      <c r="C133" s="195" t="str">
        <f>IF(Comp5!C43="","",Comp5!C43)</f>
        <v>Desarrollar el plan de acción aprobado por el comité de ética y buen gobierno, con el fin de fortalecer y promover la integridad y la transparencia al interior del ICBF, como estrategia fundamental en la promoción  de las políticas, normas y procedimientos  contenidos en el código de ética y buen gobierno.</v>
      </c>
      <c r="D133" s="195" t="str">
        <f>IF(Comp5!D43="","",Comp5!D43)</f>
        <v>Implementación del plan de acción  del código de ética y buen gobierno</v>
      </c>
      <c r="E133" s="195" t="str">
        <f>IF(Comp5!E43="","",Comp5!E43)</f>
        <v xml:space="preserve">Comité de Ética y Buen Gobierno  y la Dirección de Gestión Humana / Subcomité de ética y Buen Gobierno </v>
      </c>
      <c r="F133" s="193">
        <f>IF(Comp5!F43="","",Comp5!F43)</f>
        <v>43465</v>
      </c>
      <c r="H133" s="144" t="str">
        <f>IF(Comp5!H43="","",Comp5!H43)</f>
        <v/>
      </c>
      <c r="I133" s="234" t="str">
        <f>IF(Comp5!I43="","",Comp5!I43)</f>
        <v>En Avance</v>
      </c>
      <c r="J133" s="146" t="str">
        <f>IF(Comp5!J43="","",Comp5!J43)</f>
        <v/>
      </c>
      <c r="K133" s="257" t="str">
        <f>IF(Comp5!K43="","",Comp5!K43)</f>
        <v>Maria Lucerito Achury</v>
      </c>
      <c r="L133" s="148" t="str">
        <f>IF(Comp5!L43="","",Comp5!L43)</f>
        <v>Reunión del Comité de Ética y Buen Gobierno con fecha del 15/02/18 cuyo objetivo fue revisar la implementación del código de integridad y los cinco valores del ICBF.
Evidencia: Acta de Reunión del Comité de Ética del 15/02/18</v>
      </c>
      <c r="M133" s="105" t="str">
        <f>IF(Comp5!M43="","",Comp5!M43)</f>
        <v/>
      </c>
      <c r="N133" s="144" t="str">
        <f>IF(Comp5!N43="","",Comp5!N43)</f>
        <v/>
      </c>
      <c r="O133" s="179" t="str">
        <f>IF(Comp5!O43="","",Comp5!O43)</f>
        <v/>
      </c>
      <c r="P133" s="146" t="str">
        <f>IF(Comp5!P43="","",Comp5!P43)</f>
        <v/>
      </c>
      <c r="Q133" s="214" t="str">
        <f>IF(Comp5!Q43="","",Comp5!Q43)</f>
        <v/>
      </c>
      <c r="R133" s="148" t="str">
        <f>IF(Comp5!R43="","",Comp5!R43)</f>
        <v/>
      </c>
      <c r="S133" s="108" t="str">
        <f>IF(Comp5!S43="","",Comp5!S43)</f>
        <v/>
      </c>
      <c r="T133" s="144" t="str">
        <f>IF(Comp5!T43="","",Comp5!T43)</f>
        <v/>
      </c>
      <c r="U133" s="179" t="str">
        <f>IF(Comp5!U43="","",Comp5!U43)</f>
        <v/>
      </c>
      <c r="V133" s="146" t="str">
        <f>IF(Comp5!V43="","",Comp5!V43)</f>
        <v/>
      </c>
      <c r="W133" s="147" t="str">
        <f>IF(Comp5!W43="","",Comp5!W43)</f>
        <v/>
      </c>
      <c r="X133" s="148" t="str">
        <f>IF(Comp5!X43="","",Comp5!X43)</f>
        <v/>
      </c>
    </row>
    <row r="134" spans="1:24" ht="117.75" customHeight="1" x14ac:dyDescent="0.25">
      <c r="A134" s="554"/>
      <c r="B134" s="197" t="str">
        <f>IF(Comp5!B44="","",Comp5!B44)</f>
        <v>6.2</v>
      </c>
      <c r="C134" s="195" t="str">
        <f>IF(Comp5!C44="","",Comp5!C44)</f>
        <v xml:space="preserve">Identificar las dependencias o regionales al interior del ICBF donde son más recurrentes las denuncias de corrupción y utilizarlas como población objetivo para reforzar y promover una cultura de valores, principios y políticas, de acuerdo con los parámetros de comportamiento impartidos en el código de ética y buen gobierno. </v>
      </c>
      <c r="D134" s="195" t="str">
        <f>IF(Comp5!D44="","",Comp5!D44)</f>
        <v>Estrategia de socialización del conjunto de valores y principios éticos, que orienten a una conducta transparente a la población objetivo.</v>
      </c>
      <c r="E134" s="195" t="str">
        <f>IF(Comp5!E44="","",Comp5!E44)</f>
        <v>Implementación del plan de acción  del código de ética y buen gobierno</v>
      </c>
      <c r="F134" s="193">
        <f>IF(Comp5!F44="","",Comp5!F44)</f>
        <v>43465</v>
      </c>
      <c r="H134" s="144" t="str">
        <f>IF(Comp5!H44="","",Comp5!H44)</f>
        <v/>
      </c>
      <c r="I134" s="234" t="str">
        <f>IF(Comp5!I44="","",Comp5!I44)</f>
        <v>En Avance</v>
      </c>
      <c r="J134" s="146" t="str">
        <f>IF(Comp5!J44="","",Comp5!J44)</f>
        <v/>
      </c>
      <c r="K134" s="257" t="str">
        <f>IF(Comp5!K44="","",Comp5!K44)</f>
        <v>Maria Lucerito Achury</v>
      </c>
      <c r="L134" s="148" t="str">
        <f>IF(Comp5!L44="","",Comp5!L44)</f>
        <v>Reunión del Comité de Ética y Buen Gobierno con fecha del 15/02/18 cuyo objetivo fue revisar la implementación del código de integridad y los cinco valores del ICBF.
Evidencia: Acta de Reunión del Comité de Ética del 15/02/18</v>
      </c>
      <c r="M134" s="105" t="str">
        <f>IF(Comp5!M44="","",Comp5!M44)</f>
        <v/>
      </c>
      <c r="N134" s="144" t="str">
        <f>IF(Comp5!N44="","",Comp5!N44)</f>
        <v/>
      </c>
      <c r="O134" s="179" t="str">
        <f>IF(Comp5!O44="","",Comp5!O44)</f>
        <v/>
      </c>
      <c r="P134" s="146" t="str">
        <f>IF(Comp5!P44="","",Comp5!P44)</f>
        <v/>
      </c>
      <c r="Q134" s="214" t="str">
        <f>IF(Comp5!Q44="","",Comp5!Q44)</f>
        <v/>
      </c>
      <c r="R134" s="148" t="str">
        <f>IF(Comp5!R44="","",Comp5!R44)</f>
        <v/>
      </c>
      <c r="S134" s="108" t="str">
        <f>IF(Comp5!S44="","",Comp5!S44)</f>
        <v/>
      </c>
      <c r="T134" s="144" t="str">
        <f>IF(Comp5!T44="","",Comp5!T44)</f>
        <v/>
      </c>
      <c r="U134" s="179" t="str">
        <f>IF(Comp5!U44="","",Comp5!U44)</f>
        <v/>
      </c>
      <c r="V134" s="146" t="str">
        <f>IF(Comp5!V44="","",Comp5!V44)</f>
        <v/>
      </c>
      <c r="W134" s="147" t="str">
        <f>IF(Comp5!W44="","",Comp5!W44)</f>
        <v/>
      </c>
      <c r="X134" s="148" t="str">
        <f>IF(Comp5!X44="","",Comp5!X44)</f>
        <v/>
      </c>
    </row>
    <row r="135" spans="1:24" ht="161.25" customHeight="1" thickBot="1" x14ac:dyDescent="0.3">
      <c r="A135" s="559"/>
      <c r="B135" s="197" t="str">
        <f>IF(Comp5!B45="","",Comp5!B45)</f>
        <v>6.3</v>
      </c>
      <c r="C135" s="195" t="str">
        <f>IF(Comp5!C45="","",Comp5!C45)</f>
        <v xml:space="preserve">De acuerdo con el cronograma de actividades establecido por el comité de ética y buen gobierno se deberá diseñar, desarrollar y socializar los postulados del Código de ética en lo relacionado con:
• Antisoborno
• Antifraude
• Antipiratería
• Antirregalos, celebraciones y donaciones 
</v>
      </c>
      <c r="D135" s="195" t="str">
        <f>IF(Comp5!D45="","",Comp5!D45)</f>
        <v xml:space="preserve">Desarrollo de los postulados: 
• Antisoborno
• Antipiratería
• Antifraude
• Antirregalos, celebraciones y donaciones
</v>
      </c>
      <c r="E135" s="195" t="str">
        <f>IF(Comp5!E45="","",Comp5!E45)</f>
        <v>Implementación del plan de acción  del código de ética y buen gobierno</v>
      </c>
      <c r="F135" s="193">
        <f>IF(Comp5!F45="","",Comp5!F45)</f>
        <v>43465</v>
      </c>
      <c r="H135" s="144" t="str">
        <f>IF(Comp5!H45="","",Comp5!H45)</f>
        <v/>
      </c>
      <c r="I135" s="234" t="str">
        <f>IF(Comp5!I45="","",Comp5!I45)</f>
        <v>En Avance</v>
      </c>
      <c r="J135" s="146" t="str">
        <f>IF(Comp5!J45="","",Comp5!J45)</f>
        <v/>
      </c>
      <c r="K135" s="257" t="str">
        <f>IF(Comp5!K45="","",Comp5!K45)</f>
        <v>Maria Lucerito Achury</v>
      </c>
      <c r="L135" s="148" t="str">
        <f>IF(Comp5!L45="","",Comp5!L45)</f>
        <v>Se evidenció aprobación de la política antipiratería mediante el Acta Comité Virtual de Ética y Buen Gobierno No. 1 del 9 al 12 de enero de 2018.
Realización de reunión de la Subcomisión de Código de Ética y Buen Gobierno para establecer plan de trabajo para elaborar políticas y sensibilización de los temas antisoborno, antifraude, antirregalos, celebraciones y donaciones.
Evidencia:
Acta No. 1 del 9 al 12 de enero de 2018. aprobación de Política Antipiratería.
Acta No. 1 Subcomisión código de ética y buen gobierno del 19/02/2018.</v>
      </c>
      <c r="M135" s="105" t="str">
        <f>IF(Comp5!M45="","",Comp5!M45)</f>
        <v/>
      </c>
      <c r="N135" s="144" t="str">
        <f>IF(Comp5!N45="","",Comp5!N45)</f>
        <v/>
      </c>
      <c r="O135" s="179" t="str">
        <f>IF(Comp5!O45="","",Comp5!O45)</f>
        <v/>
      </c>
      <c r="P135" s="146" t="str">
        <f>IF(Comp5!P45="","",Comp5!P45)</f>
        <v/>
      </c>
      <c r="Q135" s="214" t="str">
        <f>IF(Comp5!Q45="","",Comp5!Q45)</f>
        <v/>
      </c>
      <c r="R135" s="148" t="str">
        <f>IF(Comp5!R45="","",Comp5!R45)</f>
        <v/>
      </c>
      <c r="S135" s="108" t="str">
        <f>IF(Comp5!S45="","",Comp5!S45)</f>
        <v/>
      </c>
      <c r="T135" s="144" t="str">
        <f>IF(Comp5!T45="","",Comp5!T45)</f>
        <v/>
      </c>
      <c r="U135" s="179" t="str">
        <f>IF(Comp5!U45="","",Comp5!U45)</f>
        <v/>
      </c>
      <c r="V135" s="146" t="str">
        <f>IF(Comp5!V45="","",Comp5!V45)</f>
        <v/>
      </c>
      <c r="W135" s="147" t="str">
        <f>IF(Comp5!W45="","",Comp5!W45)</f>
        <v/>
      </c>
      <c r="X135" s="148" t="str">
        <f>IF(Comp5!X45="","",Comp5!X45)</f>
        <v/>
      </c>
    </row>
    <row r="136" spans="1:24" ht="13.5" thickBot="1" x14ac:dyDescent="0.3"/>
    <row r="137" spans="1:24" ht="80.099999999999994" customHeight="1" thickBot="1" x14ac:dyDescent="0.3">
      <c r="A137" s="119" t="s">
        <v>197</v>
      </c>
      <c r="B137" s="565" t="s">
        <v>198</v>
      </c>
      <c r="C137" s="576"/>
      <c r="D137" s="576"/>
      <c r="E137" s="576"/>
      <c r="F137" s="577"/>
      <c r="G137" s="175"/>
      <c r="H137" s="121" t="s">
        <v>166</v>
      </c>
      <c r="I137" s="122"/>
      <c r="J137" s="123">
        <v>42490</v>
      </c>
      <c r="K137" s="567" t="s">
        <v>161</v>
      </c>
      <c r="L137" s="567" t="s">
        <v>0</v>
      </c>
      <c r="N137" s="121" t="s">
        <v>166</v>
      </c>
      <c r="O137" s="122"/>
      <c r="P137" s="123">
        <v>42978</v>
      </c>
      <c r="Q137" s="567" t="s">
        <v>161</v>
      </c>
      <c r="R137" s="567" t="s">
        <v>0</v>
      </c>
      <c r="T137" s="121" t="s">
        <v>166</v>
      </c>
      <c r="U137" s="122"/>
      <c r="V137" s="123">
        <v>43100</v>
      </c>
      <c r="W137" s="567" t="s">
        <v>161</v>
      </c>
      <c r="X137" s="567" t="s">
        <v>0</v>
      </c>
    </row>
    <row r="138" spans="1:24" ht="26.25" thickBot="1" x14ac:dyDescent="0.3">
      <c r="A138" s="124" t="s">
        <v>11</v>
      </c>
      <c r="B138" s="569" t="s">
        <v>80</v>
      </c>
      <c r="C138" s="570"/>
      <c r="D138" s="125" t="s">
        <v>81</v>
      </c>
      <c r="E138" s="125" t="s">
        <v>82</v>
      </c>
      <c r="F138" s="126" t="s">
        <v>83</v>
      </c>
      <c r="H138" s="128" t="s">
        <v>12</v>
      </c>
      <c r="I138" s="262" t="s">
        <v>10</v>
      </c>
      <c r="J138" s="262" t="s">
        <v>85</v>
      </c>
      <c r="K138" s="581"/>
      <c r="L138" s="581"/>
      <c r="N138" s="128" t="s">
        <v>12</v>
      </c>
      <c r="O138" s="262" t="s">
        <v>10</v>
      </c>
      <c r="P138" s="262" t="s">
        <v>85</v>
      </c>
      <c r="Q138" s="581"/>
      <c r="R138" s="581"/>
      <c r="T138" s="128" t="s">
        <v>12</v>
      </c>
      <c r="U138" s="262" t="s">
        <v>10</v>
      </c>
      <c r="V138" s="262" t="s">
        <v>85</v>
      </c>
      <c r="W138" s="581"/>
      <c r="X138" s="581"/>
    </row>
    <row r="139" spans="1:24" ht="15.75" thickBot="1" x14ac:dyDescent="0.3">
      <c r="A139" s="553" t="s">
        <v>75</v>
      </c>
      <c r="B139" s="129"/>
      <c r="C139" s="130"/>
      <c r="D139" s="129"/>
      <c r="E139" s="129"/>
      <c r="F139" s="150"/>
      <c r="G139" s="120"/>
      <c r="H139" s="132">
        <f>IF(Comp6!H12="","",Comp6!H12)</f>
        <v>0</v>
      </c>
      <c r="I139" s="133">
        <f>IF(Comp6!I12="","",Comp6!I12)</f>
        <v>0</v>
      </c>
      <c r="J139" s="134" t="str">
        <f>IF(Comp5!J49="","",Comp5!J49)</f>
        <v/>
      </c>
      <c r="K139" s="135" t="str">
        <f>IF(Comp5!K49="","",Comp5!K49)</f>
        <v/>
      </c>
      <c r="L139" s="136" t="str">
        <f>IF(Comp5!L49="","",Comp5!L49)</f>
        <v/>
      </c>
      <c r="M139" s="137" t="str">
        <f>IF(Comp5!M49="","",Comp5!M49)</f>
        <v/>
      </c>
      <c r="N139" s="132">
        <f>IF(Comp6!N12="","",Comp6!N12)</f>
        <v>0</v>
      </c>
      <c r="O139" s="133">
        <f>IF(Comp6!O12="","",Comp6!O12)</f>
        <v>0</v>
      </c>
      <c r="P139" s="134" t="str">
        <f>IF(Comp5!P49="","",Comp5!P49)</f>
        <v/>
      </c>
      <c r="Q139" s="135" t="str">
        <f>IF(Comp5!Q49="","",Comp5!Q49)</f>
        <v/>
      </c>
      <c r="R139" s="136" t="str">
        <f>IF(Comp5!R49="","",Comp5!R49)</f>
        <v/>
      </c>
      <c r="S139" s="186" t="str">
        <f>IF(Comp5!S49="","",Comp5!S49)</f>
        <v/>
      </c>
      <c r="T139" s="132">
        <f>IF(Comp6!T12="","",Comp6!T12)</f>
        <v>0</v>
      </c>
      <c r="U139" s="133">
        <f>IF(Comp6!U12="","",Comp6!U12)</f>
        <v>0</v>
      </c>
      <c r="V139" s="134" t="str">
        <f>IF(Comp5!V49="","",Comp5!V49)</f>
        <v/>
      </c>
      <c r="W139" s="135" t="str">
        <f>IF(Comp5!W49="","",Comp5!W49)</f>
        <v/>
      </c>
      <c r="X139" s="136" t="str">
        <f>IF(Comp5!X49="","",Comp5!X49)</f>
        <v/>
      </c>
    </row>
    <row r="140" spans="1:24" ht="96.75" customHeight="1" x14ac:dyDescent="0.25">
      <c r="A140" s="554"/>
      <c r="B140" s="151" t="str">
        <f>IF(Comp6!B13="","",Comp6!B13)</f>
        <v>1.1</v>
      </c>
      <c r="C140" s="152" t="str">
        <f>IF(Comp6!C13="","",Comp6!C13)</f>
        <v>Campaña de comunicación para la sensibilización dirigida a los colaboradores del ICBF, frente a la importancia de la participación de NNA, comunidades y familias en la gestión del Instituto.</v>
      </c>
      <c r="D140" s="152" t="str">
        <f>IF(Comp6!D13="","",Comp6!D13)</f>
        <v>Una (1) campaña de comunicación para la sensibilización</v>
      </c>
      <c r="E140" s="152" t="str">
        <f>IF(Comp6!E13="","",Comp6!E13)</f>
        <v>Mesa de Transparencia</v>
      </c>
      <c r="F140" s="193" t="str">
        <f>IF(Comp6!F13="","",Comp6!F13)</f>
        <v>Diciembre de 2018</v>
      </c>
      <c r="H140" s="155" t="str">
        <f>IF(Comp6!H13="","",Comp6!H13)</f>
        <v/>
      </c>
      <c r="I140" s="234" t="str">
        <f>IF(Comp6!I13="","",Comp6!I13)</f>
        <v>En Avance</v>
      </c>
      <c r="J140" s="157" t="str">
        <f>IF(Comp6!J13="","",Comp6!J13)</f>
        <v/>
      </c>
      <c r="K140" s="214" t="str">
        <f>IF(Comp6!K13="","",Comp6!K13)</f>
        <v>Juliana Arévalo
Ángela Parra</v>
      </c>
      <c r="L140" s="216" t="str">
        <f>IF(Comp6!L13="","",Comp6!L13)</f>
        <v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Sede de la Dirección General,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v>
      </c>
      <c r="M140" s="105" t="str">
        <f>IF(Comp6!M13="","",Comp6!M13)</f>
        <v/>
      </c>
      <c r="N140" s="155" t="str">
        <f>IF(Comp6!N13="","",Comp6!N13)</f>
        <v/>
      </c>
      <c r="O140" s="179" t="str">
        <f>IF(Comp6!O13="","",Comp6!O13)</f>
        <v/>
      </c>
      <c r="P140" s="157" t="str">
        <f>IF(Comp6!P13="","",Comp6!P13)</f>
        <v/>
      </c>
      <c r="Q140" s="214" t="str">
        <f>IF(Comp6!Q13="","",Comp6!Q13)</f>
        <v/>
      </c>
      <c r="R140" s="158" t="str">
        <f>IF(Comp6!R13="","",Comp6!R13)</f>
        <v/>
      </c>
      <c r="S140" s="108" t="str">
        <f>IF(Comp6!S13="","",Comp6!S13)</f>
        <v/>
      </c>
      <c r="T140" s="155" t="str">
        <f>IF(Comp6!T13="","",Comp6!T13)</f>
        <v/>
      </c>
      <c r="U140" s="179" t="str">
        <f>IF(Comp6!U13="","",Comp6!U13)</f>
        <v/>
      </c>
      <c r="V140" s="157" t="str">
        <f>IF(Comp6!V13="","",Comp6!V13)</f>
        <v/>
      </c>
      <c r="W140" s="156" t="str">
        <f>IF(Comp6!W13="","",Comp6!W13)</f>
        <v/>
      </c>
      <c r="X140" s="158" t="str">
        <f>IF(Comp6!X13="","",Comp6!X13)</f>
        <v/>
      </c>
    </row>
    <row r="141" spans="1:24" ht="131.25" customHeight="1" x14ac:dyDescent="0.25">
      <c r="A141" s="554"/>
      <c r="B141" s="151" t="str">
        <f>IF(Comp6!B14="","",Comp6!B14)</f>
        <v>1.2</v>
      </c>
      <c r="C141" s="152" t="str">
        <f>IF(Comp6!C14="","",Comp6!C14)</f>
        <v>Actualización de lineamientos de la estrategia de participación ciudadana 2017</v>
      </c>
      <c r="D141" s="152" t="str">
        <f>IF(Comp6!D14="","",Comp6!D14)</f>
        <v>Un (1)  Lineamiento de participación actualizado</v>
      </c>
      <c r="E141" s="152" t="str">
        <f>IF(Comp6!E14="","",Comp6!E14)</f>
        <v>Dirección de Servicios y Atención/ Dirección de Planeación.
Mesa de Transparencia</v>
      </c>
      <c r="F141" s="193" t="str">
        <f>IF(Comp6!F14="","",Comp6!F14)</f>
        <v>Junio de 2018</v>
      </c>
      <c r="H141" s="155" t="str">
        <f>IF(Comp6!H14="","",Comp6!H14)</f>
        <v/>
      </c>
      <c r="I141" s="234" t="str">
        <f>IF(Comp6!I14="","",Comp6!I14)</f>
        <v>En Avance</v>
      </c>
      <c r="J141" s="157" t="str">
        <f>IF(Comp6!J14="","",Comp6!J14)</f>
        <v/>
      </c>
      <c r="K141" s="214" t="str">
        <f>IF(Comp6!K14="","",Comp6!K14)</f>
        <v>Juliana Arévalo
Ángela Parra</v>
      </c>
      <c r="L141" s="216" t="str">
        <f>IF(Comp6!L14="","",Comp6!L14)</f>
        <v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SDG,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v>
      </c>
      <c r="M141" s="105" t="str">
        <f>IF(Comp6!M14="","",Comp6!M14)</f>
        <v/>
      </c>
      <c r="N141" s="155" t="str">
        <f>IF(Comp6!N14="","",Comp6!N14)</f>
        <v/>
      </c>
      <c r="O141" s="179" t="str">
        <f>IF(Comp6!O14="","",Comp6!O14)</f>
        <v/>
      </c>
      <c r="P141" s="157" t="str">
        <f>IF(Comp6!P14="","",Comp6!P14)</f>
        <v/>
      </c>
      <c r="Q141" s="214" t="str">
        <f>IF(Comp6!Q14="","",Comp6!Q14)</f>
        <v/>
      </c>
      <c r="R141" s="158" t="str">
        <f>IF(Comp6!R14="","",Comp6!R14)</f>
        <v/>
      </c>
      <c r="S141" s="108" t="str">
        <f>IF(Comp6!S14="","",Comp6!S14)</f>
        <v/>
      </c>
      <c r="T141" s="155" t="str">
        <f>IF(Comp6!T14="","",Comp6!T14)</f>
        <v/>
      </c>
      <c r="U141" s="179" t="str">
        <f>IF(Comp6!U14="","",Comp6!U14)</f>
        <v/>
      </c>
      <c r="V141" s="157" t="str">
        <f>IF(Comp6!V14="","",Comp6!V14)</f>
        <v/>
      </c>
      <c r="W141" s="156" t="str">
        <f>IF(Comp6!W14="","",Comp6!W14)</f>
        <v/>
      </c>
      <c r="X141" s="158" t="str">
        <f>IF(Comp6!X14="","",Comp6!X14)</f>
        <v/>
      </c>
    </row>
    <row r="142" spans="1:24" ht="96.75" customHeight="1" thickBot="1" x14ac:dyDescent="0.3">
      <c r="A142" s="554"/>
      <c r="B142" s="151" t="str">
        <f>IF(Comp6!B15="","",Comp6!B15)</f>
        <v>1.3</v>
      </c>
      <c r="C142" s="195" t="str">
        <f>IF(Comp6!C15="","",Comp6!C15)</f>
        <v xml:space="preserve">Divulgación a la ciudadanía del Plan de Participación 2018 en lenguaje amigable y entendible.  </v>
      </c>
      <c r="D142" s="152" t="str">
        <f>IF(Comp6!D15="","",Comp6!D15)</f>
        <v>Una (1) campaña de divulgación ejecutada</v>
      </c>
      <c r="E142" s="152" t="str">
        <f>IF(Comp6!E15="","",Comp6!E15)</f>
        <v>Dirección de Servicios y Atención / Oficina Asesora de Comunicaciones</v>
      </c>
      <c r="F142" s="193" t="str">
        <f>IF(Comp6!F15="","",Comp6!F15)</f>
        <v>Junio de 2018</v>
      </c>
      <c r="H142" s="155" t="str">
        <f>IF(Comp6!H15="","",Comp6!H15)</f>
        <v/>
      </c>
      <c r="I142" s="234" t="str">
        <f>IF(Comp6!I15="","",Comp6!I15)</f>
        <v>En Avance</v>
      </c>
      <c r="J142" s="157" t="str">
        <f>IF(Comp6!J15="","",Comp6!J15)</f>
        <v/>
      </c>
      <c r="K142" s="214" t="str">
        <f>IF(Comp6!K15="","",Comp6!K15)</f>
        <v>Juliana Arévalo
Ángela Parra</v>
      </c>
      <c r="L142" s="216" t="str">
        <f>IF(Comp6!L15="","",Comp6!L15)</f>
        <v xml:space="preserve">Se identifica matriz con la descripción de actividades como Ferias de Servicio, Encuestas de Satisfacción, Encuentro de Compras Locales, etc. las cuales están alineadas a una Línea de acción y a un nivel de participación.  Adicionalmente se adjunto matriz con el plan de participación.
De acuerdo con los soportes y lo informado por la Dirección de Servicios y Atención (Anexo 6. Comp 6. Plan Participación 2018), a la fecha han formulado el plan de participación y lo ajustaron en un lenguaje claro. 
Evidencias: 
Documentos Excel: Resumen lenguaje Claro y Prop ajustada lenguaje claro. 
\\172.16.9.31\ArchivosICBF\Direccion de Planeación\Monitoreo Plan Anticorrupción\Comp 6. Plan Participación 2018\D. Servicios y Atención\3. Enero - Marzo\Fortalecimiento Institucional Participación\1.3
</v>
      </c>
      <c r="M142" s="105" t="str">
        <f>IF(Comp6!M15="","",Comp6!M15)</f>
        <v/>
      </c>
      <c r="N142" s="155" t="str">
        <f>IF(Comp6!N15="","",Comp6!N15)</f>
        <v/>
      </c>
      <c r="O142" s="179" t="str">
        <f>IF(Comp6!O15="","",Comp6!O15)</f>
        <v/>
      </c>
      <c r="P142" s="157" t="str">
        <f>IF(Comp6!P15="","",Comp6!P15)</f>
        <v/>
      </c>
      <c r="Q142" s="214" t="str">
        <f>IF(Comp6!Q15="","",Comp6!Q15)</f>
        <v/>
      </c>
      <c r="R142" s="158" t="str">
        <f>IF(Comp6!R15="","",Comp6!R15)</f>
        <v/>
      </c>
      <c r="S142" s="108" t="str">
        <f>IF(Comp6!S15="","",Comp6!S15)</f>
        <v/>
      </c>
      <c r="T142" s="155" t="str">
        <f>IF(Comp6!T15="","",Comp6!T15)</f>
        <v/>
      </c>
      <c r="U142" s="179" t="str">
        <f>IF(Comp6!U15="","",Comp6!U15)</f>
        <v/>
      </c>
      <c r="V142" s="157" t="str">
        <f>IF(Comp6!V15="","",Comp6!V15)</f>
        <v/>
      </c>
      <c r="W142" s="156" t="str">
        <f>IF(Comp6!W15="","",Comp6!W15)</f>
        <v/>
      </c>
      <c r="X142" s="158" t="str">
        <f>IF(Comp6!X15="","",Comp6!X15)</f>
        <v/>
      </c>
    </row>
    <row r="143" spans="1:24" ht="15.75" thickBot="1" x14ac:dyDescent="0.3">
      <c r="A143" s="553" t="s">
        <v>76</v>
      </c>
      <c r="B143" s="129"/>
      <c r="C143" s="130"/>
      <c r="D143" s="129"/>
      <c r="E143" s="129"/>
      <c r="F143" s="150"/>
      <c r="G143" s="120"/>
      <c r="H143" s="132">
        <f>IF(Comp6!H16="","",Comp6!H16)</f>
        <v>0</v>
      </c>
      <c r="I143" s="232">
        <f>IF(Comp6!I16="","",Comp6!I16)</f>
        <v>0</v>
      </c>
      <c r="J143" s="134" t="str">
        <f>IF(Comp6!J16="","",Comp6!J16)</f>
        <v>No se programaron actividades relacionadas con este objetivo</v>
      </c>
      <c r="K143" s="135" t="str">
        <f>IF(Comp6!K16="","",Comp6!K16)</f>
        <v/>
      </c>
      <c r="L143" s="213" t="str">
        <f>IF(Comp6!L16="","",Comp6!L16)</f>
        <v/>
      </c>
      <c r="M143" s="137" t="str">
        <f>IF(Comp6!M16="","",Comp6!M16)</f>
        <v/>
      </c>
      <c r="N143" s="132">
        <f>IF(Comp6!N16="","",Comp6!N16)</f>
        <v>0</v>
      </c>
      <c r="O143" s="133">
        <f>IF(Comp6!O16="","",Comp6!O16)</f>
        <v>0</v>
      </c>
      <c r="P143" s="134" t="str">
        <f>IF(Comp6!P16="","",Comp6!P16)</f>
        <v>No se programaron actividades relacionadas con este objetivo</v>
      </c>
      <c r="Q143" s="135" t="str">
        <f>IF(Comp6!Q16="","",Comp6!Q16)</f>
        <v/>
      </c>
      <c r="R143" s="136" t="str">
        <f>IF(Comp6!R16="","",Comp6!R16)</f>
        <v/>
      </c>
      <c r="S143" s="186" t="str">
        <f>IF(Comp6!S16="","",Comp6!S16)</f>
        <v/>
      </c>
      <c r="T143" s="132">
        <f>IF(Comp6!T16="","",Comp6!T16)</f>
        <v>0</v>
      </c>
      <c r="U143" s="133">
        <f>IF(Comp6!U16="","",Comp6!U16)</f>
        <v>0</v>
      </c>
      <c r="V143" s="134" t="str">
        <f>IF(Comp6!V16="","",Comp6!V16)</f>
        <v>No se programaron actividades relacionadas con este objetivo</v>
      </c>
      <c r="W143" s="135" t="str">
        <f>IF(Comp6!W16="","",Comp6!W16)</f>
        <v/>
      </c>
      <c r="X143" s="136" t="str">
        <f>IF(Comp6!X16="","",Comp6!X16)</f>
        <v/>
      </c>
    </row>
    <row r="144" spans="1:24" ht="92.25" customHeight="1" thickBot="1" x14ac:dyDescent="0.3">
      <c r="A144" s="555"/>
      <c r="B144" s="151" t="str">
        <f>IF(Comp6!B17="","",Comp6!B17)</f>
        <v>2.1</v>
      </c>
      <c r="C144" s="195" t="str">
        <f>IF(Comp6!C17="","",Comp6!C17)</f>
        <v>Ejecutar actividades del Plan de Participación 2018</v>
      </c>
      <c r="D144" s="152" t="str">
        <f>IF(Comp6!D17="","",Comp6!D17)</f>
        <v>100% de Actividades del Plan de participación ejecutadas</v>
      </c>
      <c r="E144" s="152" t="str">
        <f>IF(Comp6!E17="","",Comp6!E17)</f>
        <v>Direcciones Misionales /Oficina Asesora de Comunicaciones/ Dirección de Planeación/ SNBF/Direcciones Regionales</v>
      </c>
      <c r="F144" s="193" t="str">
        <f>IF(Comp6!F17="","",Comp6!F17)</f>
        <v>Diciembre de 2018</v>
      </c>
      <c r="H144" s="165" t="str">
        <f>IF(Comp6!H17="","",Comp6!H17)</f>
        <v/>
      </c>
      <c r="I144" s="166" t="str">
        <f>IF(Comp6!I17="","",Comp6!I17)</f>
        <v>En Avance</v>
      </c>
      <c r="J144" s="167" t="str">
        <f>IF(Comp6!J17="","",Comp6!J17)</f>
        <v/>
      </c>
      <c r="K144" s="215" t="str">
        <f>IF(Comp6!K17="","",Comp6!K17)</f>
        <v>Juliana Arévalo
Ángela Parra</v>
      </c>
      <c r="L144" s="217" t="str">
        <f>IF(Comp6!L17="","",Comp6!L17)</f>
        <v xml:space="preserve">De acuerdo a lo informado por la Dirección de Servicios y Atención el día 09/05/2018, el avance del Plan de Participación se realizó dividiendo la meta de 100% en 6 meses que son los seguimientos que se realizarán durante la vigencia. Cada mes tiene un porcentaje equivalente a 16%. A la fecha del presente seguimiento, la Dirección de Servicios y Atención ha realizado 3 seguimientos (Febrero, Marzo y Abril) lo que suma un avance porcentual de 43%. 
</v>
      </c>
      <c r="M144" s="105" t="str">
        <f>IF(Comp6!M17="","",Comp6!M17)</f>
        <v/>
      </c>
      <c r="N144" s="165" t="str">
        <f>IF(Comp6!N17="","",Comp6!N17)</f>
        <v/>
      </c>
      <c r="O144" s="166" t="str">
        <f>IF(Comp6!O17="","",Comp6!O17)</f>
        <v/>
      </c>
      <c r="P144" s="167" t="str">
        <f>IF(Comp6!P17="","",Comp6!P17)</f>
        <v/>
      </c>
      <c r="Q144" s="255" t="str">
        <f>IF(Comp6!Q17="","",Comp6!Q17)</f>
        <v/>
      </c>
      <c r="R144" s="169" t="str">
        <f>IF(Comp6!R17="","",Comp6!R17)</f>
        <v/>
      </c>
      <c r="S144" s="108" t="str">
        <f>IF(Comp6!S17="","",Comp6!S17)</f>
        <v/>
      </c>
      <c r="T144" s="165" t="str">
        <f>IF(Comp6!T17="","",Comp6!T17)</f>
        <v/>
      </c>
      <c r="U144" s="166" t="str">
        <f>IF(Comp6!U17="","",Comp6!U17)</f>
        <v/>
      </c>
      <c r="V144" s="167" t="str">
        <f>IF(Comp6!V17="","",Comp6!V17)</f>
        <v/>
      </c>
      <c r="W144" s="168" t="str">
        <f>IF(Comp6!W17="","",Comp6!W17)</f>
        <v/>
      </c>
      <c r="X144" s="169" t="str">
        <f>IF(Comp6!X17="","",Comp6!X17)</f>
        <v/>
      </c>
    </row>
    <row r="145" x14ac:dyDescent="0.25"/>
  </sheetData>
  <sheetProtection algorithmName="SHA-512" hashValue="4bnDzpyp53PZV1f/JF56yErGCySt8K7vypd0lItiLJokwOFRNizYC79A8hsvY7v/skhoN6hDWpXxE4nhFhOmmg==" saltValue="d5LwuLL6msIGkuGMCZ8OeA==" spinCount="100000" sheet="1" formatCells="0" formatColumns="0" formatRows="0"/>
  <customSheetViews>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68">
    <mergeCell ref="W137:W138"/>
    <mergeCell ref="X137:X138"/>
    <mergeCell ref="B138:C138"/>
    <mergeCell ref="A139:A142"/>
    <mergeCell ref="A143:A144"/>
    <mergeCell ref="B137:F137"/>
    <mergeCell ref="K137:K138"/>
    <mergeCell ref="L137:L138"/>
    <mergeCell ref="Q137:Q138"/>
    <mergeCell ref="R137:R138"/>
    <mergeCell ref="D31:D33"/>
    <mergeCell ref="A12:A13"/>
    <mergeCell ref="A14:A19"/>
    <mergeCell ref="A20:A24"/>
    <mergeCell ref="A25:A29"/>
    <mergeCell ref="A30:A33"/>
    <mergeCell ref="B35:F35"/>
    <mergeCell ref="X35:X36"/>
    <mergeCell ref="B36:C36"/>
    <mergeCell ref="R35:R36"/>
    <mergeCell ref="L73:L74"/>
    <mergeCell ref="R73:R74"/>
    <mergeCell ref="K35:K36"/>
    <mergeCell ref="Q35:Q36"/>
    <mergeCell ref="W35:W36"/>
    <mergeCell ref="L35:L36"/>
    <mergeCell ref="X100:X101"/>
    <mergeCell ref="B101:C101"/>
    <mergeCell ref="B73:F73"/>
    <mergeCell ref="B100:F100"/>
    <mergeCell ref="L100:L101"/>
    <mergeCell ref="R100:R101"/>
    <mergeCell ref="X73:X74"/>
    <mergeCell ref="B74:C74"/>
    <mergeCell ref="K100:K101"/>
    <mergeCell ref="K73:K74"/>
    <mergeCell ref="Q73:Q74"/>
    <mergeCell ref="W73:W74"/>
    <mergeCell ref="W100:W101"/>
    <mergeCell ref="Q100:Q101"/>
    <mergeCell ref="T9:X9"/>
    <mergeCell ref="B10:F10"/>
    <mergeCell ref="L10:L11"/>
    <mergeCell ref="R10:R11"/>
    <mergeCell ref="X10:X11"/>
    <mergeCell ref="B11:C11"/>
    <mergeCell ref="A9:F9"/>
    <mergeCell ref="H9:L9"/>
    <mergeCell ref="N9:R9"/>
    <mergeCell ref="K10:K11"/>
    <mergeCell ref="Q10:Q11"/>
    <mergeCell ref="W10:W11"/>
    <mergeCell ref="A94:A98"/>
    <mergeCell ref="A132:A135"/>
    <mergeCell ref="A102:A113"/>
    <mergeCell ref="A114:A116"/>
    <mergeCell ref="A117:A123"/>
    <mergeCell ref="A124:A127"/>
    <mergeCell ref="A128:A131"/>
    <mergeCell ref="A37:A45"/>
    <mergeCell ref="A75:A77"/>
    <mergeCell ref="A78:A86"/>
    <mergeCell ref="A87:A88"/>
    <mergeCell ref="A89:A93"/>
    <mergeCell ref="A46:A53"/>
    <mergeCell ref="A54:A59"/>
    <mergeCell ref="A60:A66"/>
    <mergeCell ref="A67:A71"/>
  </mergeCells>
  <conditionalFormatting sqref="I12:I36 U12:U36 U38:U80 O38:O57 U137:U142 O137:O142 I38:I57 I137:I138 O12:O36 I59:I80 O59:O80 I140:I142 O82:O128 I82:I128 U82:U128 U132 I132 O132">
    <cfRule type="cellIs" dxfId="258" priority="85" operator="equal">
      <formula>"Vencida"</formula>
    </cfRule>
    <cfRule type="cellIs" dxfId="257" priority="1013" operator="equal">
      <formula>"No Cumplida"</formula>
    </cfRule>
    <cfRule type="cellIs" dxfId="256" priority="1014" operator="equal">
      <formula>"En Avance"</formula>
    </cfRule>
    <cfRule type="cellIs" dxfId="255" priority="1015" operator="equal">
      <formula>"Cumplida (FT)"</formula>
    </cfRule>
    <cfRule type="cellIs" dxfId="254" priority="1016" operator="equal">
      <formula>"Cumplida (DT)"</formula>
    </cfRule>
    <cfRule type="cellIs" dxfId="253" priority="1017" operator="equal">
      <formula>"Sin Avance"</formula>
    </cfRule>
  </conditionalFormatting>
  <conditionalFormatting sqref="I37">
    <cfRule type="cellIs" dxfId="252" priority="79" operator="equal">
      <formula>"Vencida"</formula>
    </cfRule>
    <cfRule type="cellIs" dxfId="251" priority="80" operator="equal">
      <formula>"No Cumplida"</formula>
    </cfRule>
    <cfRule type="cellIs" dxfId="250" priority="81" operator="equal">
      <formula>"En Avance"</formula>
    </cfRule>
    <cfRule type="cellIs" dxfId="249" priority="82" operator="equal">
      <formula>"Cumplida (FT)"</formula>
    </cfRule>
    <cfRule type="cellIs" dxfId="248" priority="83" operator="equal">
      <formula>"Cumplida (DT)"</formula>
    </cfRule>
    <cfRule type="cellIs" dxfId="247" priority="84" operator="equal">
      <formula>"Sin Avance"</formula>
    </cfRule>
  </conditionalFormatting>
  <conditionalFormatting sqref="O37">
    <cfRule type="cellIs" dxfId="246" priority="73" operator="equal">
      <formula>"Vencida"</formula>
    </cfRule>
    <cfRule type="cellIs" dxfId="245" priority="74" operator="equal">
      <formula>"No Cumplida"</formula>
    </cfRule>
    <cfRule type="cellIs" dxfId="244" priority="75" operator="equal">
      <formula>"En Avance"</formula>
    </cfRule>
    <cfRule type="cellIs" dxfId="243" priority="76" operator="equal">
      <formula>"Cumplida (FT)"</formula>
    </cfRule>
    <cfRule type="cellIs" dxfId="242" priority="77" operator="equal">
      <formula>"Cumplida (DT)"</formula>
    </cfRule>
    <cfRule type="cellIs" dxfId="241" priority="78" operator="equal">
      <formula>"Sin Avance"</formula>
    </cfRule>
  </conditionalFormatting>
  <conditionalFormatting sqref="U37">
    <cfRule type="cellIs" dxfId="240" priority="67" operator="equal">
      <formula>"Vencida"</formula>
    </cfRule>
    <cfRule type="cellIs" dxfId="239" priority="68" operator="equal">
      <formula>"No Cumplida"</formula>
    </cfRule>
    <cfRule type="cellIs" dxfId="238" priority="69" operator="equal">
      <formula>"En Avance"</formula>
    </cfRule>
    <cfRule type="cellIs" dxfId="237" priority="70" operator="equal">
      <formula>"Cumplida (FT)"</formula>
    </cfRule>
    <cfRule type="cellIs" dxfId="236" priority="71" operator="equal">
      <formula>"Cumplida (DT)"</formula>
    </cfRule>
    <cfRule type="cellIs" dxfId="235" priority="72" operator="equal">
      <formula>"Sin Avance"</formula>
    </cfRule>
  </conditionalFormatting>
  <conditionalFormatting sqref="U143:U144 O143:O144 I143:I144">
    <cfRule type="cellIs" dxfId="234" priority="55" operator="equal">
      <formula>"Vencida"</formula>
    </cfRule>
    <cfRule type="cellIs" dxfId="233" priority="56" operator="equal">
      <formula>"No Cumplida"</formula>
    </cfRule>
    <cfRule type="cellIs" dxfId="232" priority="57" operator="equal">
      <formula>"En Avance"</formula>
    </cfRule>
    <cfRule type="cellIs" dxfId="231" priority="58" operator="equal">
      <formula>"Cumplida (FT)"</formula>
    </cfRule>
    <cfRule type="cellIs" dxfId="230" priority="59" operator="equal">
      <formula>"Cumplida (DT)"</formula>
    </cfRule>
    <cfRule type="cellIs" dxfId="229" priority="60" operator="equal">
      <formula>"Sin Avance"</formula>
    </cfRule>
  </conditionalFormatting>
  <conditionalFormatting sqref="O136">
    <cfRule type="cellIs" dxfId="228" priority="49" operator="equal">
      <formula>"Vencida"</formula>
    </cfRule>
    <cfRule type="cellIs" dxfId="227" priority="50" operator="equal">
      <formula>"No Cumplida"</formula>
    </cfRule>
    <cfRule type="cellIs" dxfId="226" priority="51" operator="equal">
      <formula>"En Avance"</formula>
    </cfRule>
    <cfRule type="cellIs" dxfId="225" priority="52" operator="equal">
      <formula>"Cumplida (FT)"</formula>
    </cfRule>
    <cfRule type="cellIs" dxfId="224" priority="53" operator="equal">
      <formula>"Cumplida (DT)"</formula>
    </cfRule>
    <cfRule type="cellIs" dxfId="223" priority="54" operator="equal">
      <formula>"Sin Avance"</formula>
    </cfRule>
  </conditionalFormatting>
  <conditionalFormatting sqref="U136">
    <cfRule type="cellIs" dxfId="222" priority="43" operator="equal">
      <formula>"Vencida"</formula>
    </cfRule>
    <cfRule type="cellIs" dxfId="221" priority="44" operator="equal">
      <formula>"No Cumplida"</formula>
    </cfRule>
    <cfRule type="cellIs" dxfId="220" priority="45" operator="equal">
      <formula>"En Avance"</formula>
    </cfRule>
    <cfRule type="cellIs" dxfId="219" priority="46" operator="equal">
      <formula>"Cumplida (FT)"</formula>
    </cfRule>
    <cfRule type="cellIs" dxfId="218" priority="47" operator="equal">
      <formula>"Cumplida (DT)"</formula>
    </cfRule>
    <cfRule type="cellIs" dxfId="217" priority="48" operator="equal">
      <formula>"Sin Avance"</formula>
    </cfRule>
  </conditionalFormatting>
  <conditionalFormatting sqref="O58 I58">
    <cfRule type="cellIs" dxfId="216" priority="37" operator="equal">
      <formula>"Vencida"</formula>
    </cfRule>
    <cfRule type="cellIs" dxfId="215" priority="38" operator="equal">
      <formula>"No Cumplida"</formula>
    </cfRule>
    <cfRule type="cellIs" dxfId="214" priority="39" operator="equal">
      <formula>"En Avance"</formula>
    </cfRule>
    <cfRule type="cellIs" dxfId="213" priority="40" operator="equal">
      <formula>"Cumplida (FT)"</formula>
    </cfRule>
    <cfRule type="cellIs" dxfId="212" priority="41" operator="equal">
      <formula>"Cumplida (DT)"</formula>
    </cfRule>
    <cfRule type="cellIs" dxfId="211" priority="42" operator="equal">
      <formula>"Sin Avance"</formula>
    </cfRule>
  </conditionalFormatting>
  <conditionalFormatting sqref="O81">
    <cfRule type="cellIs" dxfId="210" priority="31" operator="equal">
      <formula>"Vencida"</formula>
    </cfRule>
    <cfRule type="cellIs" dxfId="209" priority="32" operator="equal">
      <formula>"No Cumplida"</formula>
    </cfRule>
    <cfRule type="cellIs" dxfId="208" priority="33" operator="equal">
      <formula>"En Avance"</formula>
    </cfRule>
    <cfRule type="cellIs" dxfId="207" priority="34" operator="equal">
      <formula>"Cumplida (FT)"</formula>
    </cfRule>
    <cfRule type="cellIs" dxfId="206" priority="35" operator="equal">
      <formula>"Cumplida (DT)"</formula>
    </cfRule>
    <cfRule type="cellIs" dxfId="205" priority="36" operator="equal">
      <formula>"Sin Avance"</formula>
    </cfRule>
  </conditionalFormatting>
  <conditionalFormatting sqref="I81">
    <cfRule type="cellIs" dxfId="204" priority="25" operator="equal">
      <formula>"Vencida"</formula>
    </cfRule>
    <cfRule type="cellIs" dxfId="203" priority="26" operator="equal">
      <formula>"No Cumplida"</formula>
    </cfRule>
    <cfRule type="cellIs" dxfId="202" priority="27" operator="equal">
      <formula>"En Avance"</formula>
    </cfRule>
    <cfRule type="cellIs" dxfId="201" priority="28" operator="equal">
      <formula>"Cumplida (FT)"</formula>
    </cfRule>
    <cfRule type="cellIs" dxfId="200" priority="29" operator="equal">
      <formula>"Cumplida (DT)"</formula>
    </cfRule>
    <cfRule type="cellIs" dxfId="199" priority="30" operator="equal">
      <formula>"Sin Avance"</formula>
    </cfRule>
  </conditionalFormatting>
  <conditionalFormatting sqref="I139">
    <cfRule type="cellIs" dxfId="198" priority="19" operator="equal">
      <formula>"Vencida"</formula>
    </cfRule>
    <cfRule type="cellIs" dxfId="197" priority="20" operator="equal">
      <formula>"No Cumplida"</formula>
    </cfRule>
    <cfRule type="cellIs" dxfId="196" priority="21" operator="equal">
      <formula>"En Avance"</formula>
    </cfRule>
    <cfRule type="cellIs" dxfId="195" priority="22" operator="equal">
      <formula>"Cumplida (FT)"</formula>
    </cfRule>
    <cfRule type="cellIs" dxfId="194" priority="23" operator="equal">
      <formula>"Cumplida (DT)"</formula>
    </cfRule>
    <cfRule type="cellIs" dxfId="193" priority="24" operator="equal">
      <formula>"Sin Avance"</formula>
    </cfRule>
  </conditionalFormatting>
  <conditionalFormatting sqref="U81">
    <cfRule type="cellIs" dxfId="192" priority="13" operator="equal">
      <formula>"Vencida"</formula>
    </cfRule>
    <cfRule type="cellIs" dxfId="191" priority="14" operator="equal">
      <formula>"No Cumplida"</formula>
    </cfRule>
    <cfRule type="cellIs" dxfId="190" priority="15" operator="equal">
      <formula>"En Avance"</formula>
    </cfRule>
    <cfRule type="cellIs" dxfId="189" priority="16" operator="equal">
      <formula>"Cumplida (FT)"</formula>
    </cfRule>
    <cfRule type="cellIs" dxfId="188" priority="17" operator="equal">
      <formula>"Cumplida (DT)"</formula>
    </cfRule>
    <cfRule type="cellIs" dxfId="187" priority="18" operator="equal">
      <formula>"Sin Avance"</formula>
    </cfRule>
  </conditionalFormatting>
  <conditionalFormatting sqref="O129:O131 I129:I131 U129:U131">
    <cfRule type="cellIs" dxfId="186" priority="7" operator="equal">
      <formula>"Vencida"</formula>
    </cfRule>
    <cfRule type="cellIs" dxfId="185" priority="8" operator="equal">
      <formula>"No Cumplida"</formula>
    </cfRule>
    <cfRule type="cellIs" dxfId="184" priority="9" operator="equal">
      <formula>"En Avance"</formula>
    </cfRule>
    <cfRule type="cellIs" dxfId="183" priority="10" operator="equal">
      <formula>"Cumplida (FT)"</formula>
    </cfRule>
    <cfRule type="cellIs" dxfId="182" priority="11" operator="equal">
      <formula>"Cumplida (DT)"</formula>
    </cfRule>
    <cfRule type="cellIs" dxfId="181" priority="12" operator="equal">
      <formula>"Sin Avance"</formula>
    </cfRule>
  </conditionalFormatting>
  <conditionalFormatting sqref="O133:O135 I133:I135 U133:U135">
    <cfRule type="cellIs" dxfId="180" priority="1" operator="equal">
      <formula>"Vencida"</formula>
    </cfRule>
    <cfRule type="cellIs" dxfId="179" priority="2" operator="equal">
      <formula>"No Cumplida"</formula>
    </cfRule>
    <cfRule type="cellIs" dxfId="178" priority="3" operator="equal">
      <formula>"En Avance"</formula>
    </cfRule>
    <cfRule type="cellIs" dxfId="177" priority="4" operator="equal">
      <formula>"Cumplida (FT)"</formula>
    </cfRule>
    <cfRule type="cellIs" dxfId="176" priority="5" operator="equal">
      <formula>"Cumplida (DT)"</formula>
    </cfRule>
    <cfRule type="cellIs" dxfId="175" priority="6" operator="equal">
      <formula>"Sin Avance"</formula>
    </cfRule>
  </conditionalFormatting>
  <dataValidations count="2">
    <dataValidation type="list" allowBlank="1" showInputMessage="1" showErrorMessage="1" sqref="I13 O133:O135 I15:I19 I21:I24 I26:I29 I31:I33 I38:I45 I47:I53 I61:I66 I68:I71 I76:I77 O79:O86 I88 I95:I98 I103:I113 I115:I116 I118:I123 I125:I127 O55:O59 I90:I93 O115:O116 O118:O123 O125:O127 I79:I86 O90:O93 O13 I129:I131 O15:O19 O21:O24 O26:O29 O31:O33 O38:O45 O47:O53 I140:I142 O61:O66 O68:O71 O76:O77 I55:I59 O88 O95:O98 O103:O113 O129:O131 O140:O142 I133:I135">
      <formula1>Califica</formula1>
    </dataValidation>
    <dataValidation type="list" allowBlank="1" showInputMessage="1" showErrorMessage="1" sqref="U129:U131 U79:U86 U125:U127 U118:U123 U115:U116 U103:U113 U95:U98 U90:U93 U88 U144 U76:U77 U68:U71 U61:U66 U55:U59 U47:U53 U38:U45 U31:U33 U26:U29 U21:U24 U15:U19 U13 U140:U142 U133:U135 O144 I144">
      <formula1>Califica2</formula1>
    </dataValidation>
  </dataValidations>
  <printOptions horizontalCentered="1"/>
  <pageMargins left="0.23622047244094491" right="0.23622047244094491" top="0.74803149606299213" bottom="0.74803149606299213" header="0.31496062992125984" footer="0.31496062992125984"/>
  <pageSetup scale="49" fitToHeight="0" orientation="landscape" r:id="rId3"/>
  <headerFooter>
    <oddHeader>&amp;L
&amp;C
&amp;G</oddHeader>
    <oddFooter>&amp;L&amp;9Aprobó: Yanira Villamil S. - Jefe Oficina de Control Interno 
Revisó: Flor Alicia Rojas/OCI 
Elaboró: Marcela López/Juliana Arévalo/ Maria Lucerito Achury / Angela Parra&amp;R&amp;9&amp;P de &amp;N</oddFooter>
  </headerFooter>
  <rowBreaks count="1" manualBreakCount="1">
    <brk id="24" max="16383" man="1"/>
  </rowBreaks>
  <colBreaks count="1" manualBreakCount="1">
    <brk id="12" max="1048575" man="1"/>
  </colBreaks>
  <legacyDrawing r:id="rId4"/>
  <legacyDrawingHF r:id="rId5"/>
  <picture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0"/>
  </sheetPr>
  <dimension ref="A1:Y25"/>
  <sheetViews>
    <sheetView zoomScaleNormal="100" workbookViewId="0">
      <selection activeCell="A5" sqref="A5"/>
    </sheetView>
  </sheetViews>
  <sheetFormatPr baseColWidth="10" defaultColWidth="11.42578125" defaultRowHeight="15.75" x14ac:dyDescent="0.25"/>
  <cols>
    <col min="1" max="1" width="23" style="323" customWidth="1"/>
    <col min="2" max="2" width="29.85546875" style="323" customWidth="1"/>
    <col min="3" max="3" width="52.42578125" style="323" customWidth="1"/>
    <col min="4" max="4" width="27.7109375" style="323" customWidth="1"/>
    <col min="5" max="5" width="18.85546875" style="323" customWidth="1"/>
    <col min="6" max="6" width="35.140625" style="323" customWidth="1"/>
    <col min="7" max="7" width="64.28515625" style="323" customWidth="1"/>
    <col min="8" max="8" width="21.7109375" style="323" customWidth="1"/>
    <col min="9" max="9" width="16.7109375" style="323" customWidth="1"/>
    <col min="10" max="10" width="17.5703125" style="323" customWidth="1"/>
    <col min="11" max="11" width="18.5703125" style="323" customWidth="1"/>
    <col min="12" max="12" width="24.28515625" style="323" bestFit="1" customWidth="1"/>
    <col min="13" max="13" width="21.42578125" style="323" bestFit="1" customWidth="1"/>
    <col min="14" max="14" width="20.140625" style="323" customWidth="1"/>
    <col min="15" max="15" width="40.85546875" style="323" customWidth="1"/>
    <col min="16" max="16" width="24.140625" style="323" customWidth="1"/>
    <col min="17" max="17" width="38" style="323" bestFit="1" customWidth="1"/>
    <col min="18" max="18" width="28" style="324" bestFit="1" customWidth="1"/>
    <col min="19" max="19" width="52.7109375" style="323" customWidth="1"/>
    <col min="20" max="20" width="98.7109375" style="323" customWidth="1"/>
    <col min="21" max="21" width="17.42578125" style="323" customWidth="1"/>
    <col min="22" max="22" width="31.42578125" style="323" bestFit="1" customWidth="1"/>
    <col min="23" max="23" width="36.5703125" style="323" customWidth="1"/>
    <col min="24" max="24" width="54.5703125" style="323" customWidth="1"/>
    <col min="25" max="25" width="104.42578125" style="322" customWidth="1"/>
    <col min="26" max="16384" width="11.42578125" style="322"/>
  </cols>
  <sheetData>
    <row r="1" spans="1:25" s="365" customFormat="1" ht="78" customHeight="1" x14ac:dyDescent="0.25">
      <c r="A1" s="369"/>
      <c r="B1" s="582" t="s">
        <v>553</v>
      </c>
      <c r="C1" s="582"/>
      <c r="D1" s="582"/>
      <c r="E1" s="582"/>
      <c r="F1" s="582"/>
      <c r="G1" s="582"/>
      <c r="H1" s="368"/>
      <c r="I1" s="368"/>
      <c r="J1" s="368"/>
      <c r="K1" s="368"/>
      <c r="L1" s="366"/>
      <c r="M1" s="366"/>
      <c r="N1" s="366"/>
      <c r="O1" s="366"/>
      <c r="P1" s="366"/>
      <c r="Q1" s="366"/>
      <c r="R1" s="367"/>
      <c r="S1" s="366"/>
      <c r="T1" s="366"/>
      <c r="U1" s="366"/>
      <c r="V1" s="366"/>
      <c r="W1" s="366"/>
      <c r="X1" s="366"/>
    </row>
    <row r="2" spans="1:25" s="358" customFormat="1" ht="36" customHeight="1" x14ac:dyDescent="0.25">
      <c r="A2" s="583" t="s">
        <v>552</v>
      </c>
      <c r="B2" s="584"/>
      <c r="C2" s="584"/>
      <c r="D2" s="584"/>
      <c r="E2" s="584"/>
      <c r="F2" s="584"/>
      <c r="G2" s="584"/>
      <c r="H2" s="584"/>
      <c r="I2" s="584"/>
      <c r="J2" s="584"/>
      <c r="K2" s="585"/>
      <c r="L2" s="586" t="s">
        <v>551</v>
      </c>
      <c r="M2" s="587"/>
      <c r="N2" s="588"/>
      <c r="O2" s="586" t="s">
        <v>550</v>
      </c>
      <c r="P2" s="587"/>
      <c r="Q2" s="587"/>
      <c r="R2" s="587"/>
      <c r="S2" s="592" t="s">
        <v>549</v>
      </c>
      <c r="T2" s="592"/>
      <c r="U2" s="592"/>
      <c r="V2" s="592"/>
      <c r="W2" s="592"/>
      <c r="X2" s="592"/>
      <c r="Y2" s="600" t="s">
        <v>613</v>
      </c>
    </row>
    <row r="3" spans="1:25" s="358" customFormat="1" ht="31.5" customHeight="1" x14ac:dyDescent="0.25">
      <c r="A3" s="596" t="s">
        <v>548</v>
      </c>
      <c r="B3" s="596" t="s">
        <v>547</v>
      </c>
      <c r="C3" s="596" t="s">
        <v>546</v>
      </c>
      <c r="D3" s="596" t="s">
        <v>545</v>
      </c>
      <c r="E3" s="596" t="s">
        <v>544</v>
      </c>
      <c r="F3" s="598" t="s">
        <v>543</v>
      </c>
      <c r="G3" s="593" t="s">
        <v>542</v>
      </c>
      <c r="H3" s="593" t="s">
        <v>541</v>
      </c>
      <c r="I3" s="595" t="s">
        <v>540</v>
      </c>
      <c r="J3" s="595"/>
      <c r="K3" s="595"/>
      <c r="L3" s="589"/>
      <c r="M3" s="590"/>
      <c r="N3" s="591"/>
      <c r="O3" s="589"/>
      <c r="P3" s="590"/>
      <c r="Q3" s="590"/>
      <c r="R3" s="590"/>
      <c r="S3" s="592"/>
      <c r="T3" s="592"/>
      <c r="U3" s="592"/>
      <c r="V3" s="592"/>
      <c r="W3" s="592"/>
      <c r="X3" s="592"/>
      <c r="Y3" s="600"/>
    </row>
    <row r="4" spans="1:25" s="358" customFormat="1" ht="54.95" customHeight="1" x14ac:dyDescent="0.25">
      <c r="A4" s="597"/>
      <c r="B4" s="597"/>
      <c r="C4" s="597"/>
      <c r="D4" s="597"/>
      <c r="E4" s="597"/>
      <c r="F4" s="599"/>
      <c r="G4" s="594"/>
      <c r="H4" s="594"/>
      <c r="I4" s="364" t="s">
        <v>539</v>
      </c>
      <c r="J4" s="479" t="s">
        <v>538</v>
      </c>
      <c r="K4" s="479" t="s">
        <v>537</v>
      </c>
      <c r="L4" s="363" t="s">
        <v>536</v>
      </c>
      <c r="M4" s="363" t="s">
        <v>535</v>
      </c>
      <c r="N4" s="362" t="s">
        <v>534</v>
      </c>
      <c r="O4" s="362" t="s">
        <v>533</v>
      </c>
      <c r="P4" s="362" t="s">
        <v>532</v>
      </c>
      <c r="Q4" s="362" t="s">
        <v>531</v>
      </c>
      <c r="R4" s="361" t="s">
        <v>530</v>
      </c>
      <c r="S4" s="360" t="s">
        <v>529</v>
      </c>
      <c r="T4" s="359" t="s">
        <v>528</v>
      </c>
      <c r="U4" s="359" t="s">
        <v>527</v>
      </c>
      <c r="V4" s="359" t="s">
        <v>526</v>
      </c>
      <c r="W4" s="359" t="s">
        <v>525</v>
      </c>
      <c r="X4" s="359" t="s">
        <v>524</v>
      </c>
      <c r="Y4" s="600"/>
    </row>
    <row r="5" spans="1:25" ht="276.75" customHeight="1" x14ac:dyDescent="0.25">
      <c r="A5" s="478" t="s">
        <v>180</v>
      </c>
      <c r="B5" s="480" t="s">
        <v>523</v>
      </c>
      <c r="C5" s="356" t="s">
        <v>766</v>
      </c>
      <c r="D5" s="356" t="s">
        <v>520</v>
      </c>
      <c r="E5" s="357" t="s">
        <v>519</v>
      </c>
      <c r="F5" s="480" t="s">
        <v>518</v>
      </c>
      <c r="G5" s="334" t="s">
        <v>767</v>
      </c>
      <c r="H5" s="481" t="s">
        <v>332</v>
      </c>
      <c r="I5" s="481" t="s">
        <v>322</v>
      </c>
      <c r="J5" s="481" t="s">
        <v>322</v>
      </c>
      <c r="K5" s="481" t="s">
        <v>322</v>
      </c>
      <c r="L5" s="481" t="s">
        <v>341</v>
      </c>
      <c r="M5" s="481" t="s">
        <v>385</v>
      </c>
      <c r="N5" s="347" t="s">
        <v>415</v>
      </c>
      <c r="O5" s="331" t="s">
        <v>736</v>
      </c>
      <c r="P5" s="340" t="s">
        <v>374</v>
      </c>
      <c r="Q5" s="340" t="s">
        <v>373</v>
      </c>
      <c r="R5" s="329" t="s">
        <v>453</v>
      </c>
      <c r="S5" s="330" t="s">
        <v>407</v>
      </c>
      <c r="T5" s="330" t="s">
        <v>196</v>
      </c>
      <c r="U5" s="328">
        <v>43101</v>
      </c>
      <c r="V5" s="328">
        <v>43465</v>
      </c>
      <c r="W5" s="336" t="s">
        <v>614</v>
      </c>
      <c r="X5" s="496" t="s">
        <v>615</v>
      </c>
      <c r="Y5" s="505" t="s">
        <v>624</v>
      </c>
    </row>
    <row r="6" spans="1:25" ht="346.5" x14ac:dyDescent="0.25">
      <c r="A6" s="603" t="s">
        <v>182</v>
      </c>
      <c r="B6" s="351" t="s">
        <v>471</v>
      </c>
      <c r="C6" s="350" t="s">
        <v>501</v>
      </c>
      <c r="D6" s="355" t="s">
        <v>500</v>
      </c>
      <c r="E6" s="344" t="s">
        <v>499</v>
      </c>
      <c r="F6" s="480" t="s">
        <v>498</v>
      </c>
      <c r="G6" s="354" t="s">
        <v>497</v>
      </c>
      <c r="H6" s="481" t="s">
        <v>332</v>
      </c>
      <c r="I6" s="481"/>
      <c r="J6" s="481"/>
      <c r="K6" s="481" t="s">
        <v>322</v>
      </c>
      <c r="L6" s="481" t="s">
        <v>348</v>
      </c>
      <c r="M6" s="481" t="s">
        <v>340</v>
      </c>
      <c r="N6" s="325" t="s">
        <v>415</v>
      </c>
      <c r="O6" s="331" t="s">
        <v>496</v>
      </c>
      <c r="P6" s="330" t="s">
        <v>329</v>
      </c>
      <c r="Q6" s="330" t="s">
        <v>328</v>
      </c>
      <c r="R6" s="325" t="s">
        <v>368</v>
      </c>
      <c r="S6" s="327" t="s">
        <v>495</v>
      </c>
      <c r="T6" s="327" t="s">
        <v>494</v>
      </c>
      <c r="U6" s="328" t="s">
        <v>493</v>
      </c>
      <c r="V6" s="328" t="s">
        <v>492</v>
      </c>
      <c r="W6" s="327" t="s">
        <v>491</v>
      </c>
      <c r="X6" s="327" t="s">
        <v>490</v>
      </c>
      <c r="Y6" s="506" t="s">
        <v>650</v>
      </c>
    </row>
    <row r="7" spans="1:25" ht="173.25" x14ac:dyDescent="0.25">
      <c r="A7" s="603"/>
      <c r="B7" s="351" t="s">
        <v>471</v>
      </c>
      <c r="C7" s="354" t="s">
        <v>486</v>
      </c>
      <c r="D7" s="355" t="s">
        <v>485</v>
      </c>
      <c r="E7" s="344" t="s">
        <v>484</v>
      </c>
      <c r="F7" s="353" t="s">
        <v>483</v>
      </c>
      <c r="G7" s="354" t="s">
        <v>482</v>
      </c>
      <c r="H7" s="481" t="s">
        <v>332</v>
      </c>
      <c r="I7" s="481" t="s">
        <v>322</v>
      </c>
      <c r="J7" s="481" t="s">
        <v>322</v>
      </c>
      <c r="K7" s="481"/>
      <c r="L7" s="481" t="s">
        <v>469</v>
      </c>
      <c r="M7" s="481" t="s">
        <v>340</v>
      </c>
      <c r="N7" s="342" t="s">
        <v>327</v>
      </c>
      <c r="O7" s="331" t="s">
        <v>481</v>
      </c>
      <c r="P7" s="330" t="s">
        <v>329</v>
      </c>
      <c r="Q7" s="330" t="s">
        <v>328</v>
      </c>
      <c r="R7" s="342" t="s">
        <v>327</v>
      </c>
      <c r="S7" s="327" t="s">
        <v>196</v>
      </c>
      <c r="T7" s="327" t="s">
        <v>196</v>
      </c>
      <c r="U7" s="328">
        <v>43101</v>
      </c>
      <c r="V7" s="328">
        <v>43465</v>
      </c>
      <c r="W7" s="327" t="s">
        <v>480</v>
      </c>
      <c r="X7" s="327" t="s">
        <v>472</v>
      </c>
      <c r="Y7" s="506" t="s">
        <v>616</v>
      </c>
    </row>
    <row r="8" spans="1:25" ht="157.5" x14ac:dyDescent="0.25">
      <c r="A8" s="603"/>
      <c r="B8" s="351" t="s">
        <v>471</v>
      </c>
      <c r="C8" s="352" t="s">
        <v>479</v>
      </c>
      <c r="D8" s="343" t="s">
        <v>478</v>
      </c>
      <c r="E8" s="344" t="s">
        <v>477</v>
      </c>
      <c r="F8" s="353" t="s">
        <v>476</v>
      </c>
      <c r="G8" s="352" t="s">
        <v>475</v>
      </c>
      <c r="H8" s="481" t="s">
        <v>332</v>
      </c>
      <c r="I8" s="481"/>
      <c r="J8" s="481" t="s">
        <v>322</v>
      </c>
      <c r="K8" s="481"/>
      <c r="L8" s="481" t="s">
        <v>469</v>
      </c>
      <c r="M8" s="481" t="s">
        <v>340</v>
      </c>
      <c r="N8" s="342" t="s">
        <v>327</v>
      </c>
      <c r="O8" s="331" t="s">
        <v>474</v>
      </c>
      <c r="P8" s="481" t="s">
        <v>329</v>
      </c>
      <c r="Q8" s="481" t="s">
        <v>328</v>
      </c>
      <c r="R8" s="342" t="s">
        <v>327</v>
      </c>
      <c r="S8" s="327" t="s">
        <v>196</v>
      </c>
      <c r="T8" s="327" t="s">
        <v>196</v>
      </c>
      <c r="U8" s="328">
        <v>43101</v>
      </c>
      <c r="V8" s="328">
        <v>43465</v>
      </c>
      <c r="W8" s="327" t="s">
        <v>473</v>
      </c>
      <c r="X8" s="327" t="s">
        <v>472</v>
      </c>
      <c r="Y8" s="506" t="s">
        <v>737</v>
      </c>
    </row>
    <row r="9" spans="1:25" ht="300" customHeight="1" x14ac:dyDescent="0.25">
      <c r="A9" s="478" t="s">
        <v>183</v>
      </c>
      <c r="B9" s="480" t="s">
        <v>458</v>
      </c>
      <c r="C9" s="334" t="s">
        <v>738</v>
      </c>
      <c r="D9" s="334" t="s">
        <v>457</v>
      </c>
      <c r="E9" s="344" t="s">
        <v>456</v>
      </c>
      <c r="F9" s="333" t="s">
        <v>455</v>
      </c>
      <c r="G9" s="333" t="s">
        <v>454</v>
      </c>
      <c r="H9" s="348" t="s">
        <v>332</v>
      </c>
      <c r="I9" s="348" t="s">
        <v>322</v>
      </c>
      <c r="J9" s="481" t="s">
        <v>322</v>
      </c>
      <c r="K9" s="481" t="s">
        <v>322</v>
      </c>
      <c r="L9" s="481" t="s">
        <v>364</v>
      </c>
      <c r="M9" s="481" t="s">
        <v>358</v>
      </c>
      <c r="N9" s="332" t="s">
        <v>331</v>
      </c>
      <c r="O9" s="339" t="s">
        <v>195</v>
      </c>
      <c r="P9" s="330" t="s">
        <v>374</v>
      </c>
      <c r="Q9" s="330" t="s">
        <v>373</v>
      </c>
      <c r="R9" s="329" t="s">
        <v>453</v>
      </c>
      <c r="S9" s="327" t="s">
        <v>452</v>
      </c>
      <c r="T9" s="327" t="s">
        <v>739</v>
      </c>
      <c r="U9" s="328" t="s">
        <v>451</v>
      </c>
      <c r="V9" s="328" t="s">
        <v>450</v>
      </c>
      <c r="W9" s="327" t="s">
        <v>740</v>
      </c>
      <c r="X9" s="327" t="s">
        <v>741</v>
      </c>
      <c r="Y9" s="506" t="s">
        <v>617</v>
      </c>
    </row>
    <row r="10" spans="1:25" ht="15" customHeight="1" x14ac:dyDescent="0.25">
      <c r="A10" s="604" t="s">
        <v>184</v>
      </c>
      <c r="B10" s="604" t="s">
        <v>445</v>
      </c>
      <c r="C10" s="601" t="s">
        <v>190</v>
      </c>
      <c r="D10" s="601" t="s">
        <v>440</v>
      </c>
      <c r="E10" s="601" t="s">
        <v>439</v>
      </c>
      <c r="F10" s="601" t="s">
        <v>438</v>
      </c>
      <c r="G10" s="601" t="s">
        <v>742</v>
      </c>
      <c r="H10" s="601" t="s">
        <v>332</v>
      </c>
      <c r="I10" s="601" t="s">
        <v>322</v>
      </c>
      <c r="J10" s="601" t="s">
        <v>322</v>
      </c>
      <c r="K10" s="601"/>
      <c r="L10" s="601" t="s">
        <v>348</v>
      </c>
      <c r="M10" s="601" t="s">
        <v>340</v>
      </c>
      <c r="N10" s="601" t="s">
        <v>415</v>
      </c>
      <c r="O10" s="601" t="s">
        <v>437</v>
      </c>
      <c r="P10" s="601" t="s">
        <v>374</v>
      </c>
      <c r="Q10" s="601" t="s">
        <v>373</v>
      </c>
      <c r="R10" s="601" t="s">
        <v>339</v>
      </c>
      <c r="S10" s="601" t="s">
        <v>743</v>
      </c>
      <c r="T10" s="601" t="s">
        <v>744</v>
      </c>
      <c r="U10" s="601" t="s">
        <v>436</v>
      </c>
      <c r="V10" s="601" t="s">
        <v>435</v>
      </c>
      <c r="W10" s="601" t="s">
        <v>434</v>
      </c>
      <c r="X10" s="601" t="s">
        <v>745</v>
      </c>
      <c r="Y10" s="607" t="s">
        <v>746</v>
      </c>
    </row>
    <row r="11" spans="1:25" ht="321.75" customHeight="1" x14ac:dyDescent="0.25">
      <c r="A11" s="605"/>
      <c r="B11" s="605"/>
      <c r="C11" s="602"/>
      <c r="D11" s="602"/>
      <c r="E11" s="602"/>
      <c r="F11" s="602"/>
      <c r="G11" s="602"/>
      <c r="H11" s="602"/>
      <c r="I11" s="602"/>
      <c r="J11" s="602"/>
      <c r="K11" s="602"/>
      <c r="L11" s="602"/>
      <c r="M11" s="602"/>
      <c r="N11" s="602"/>
      <c r="O11" s="602"/>
      <c r="P11" s="602"/>
      <c r="Q11" s="602"/>
      <c r="R11" s="602"/>
      <c r="S11" s="602"/>
      <c r="T11" s="602"/>
      <c r="U11" s="602"/>
      <c r="V11" s="602"/>
      <c r="W11" s="602"/>
      <c r="X11" s="602"/>
      <c r="Y11" s="608"/>
    </row>
    <row r="12" spans="1:25" ht="15" x14ac:dyDescent="0.25">
      <c r="A12" s="605"/>
      <c r="B12" s="605"/>
      <c r="C12" s="601" t="s">
        <v>747</v>
      </c>
      <c r="D12" s="601" t="s">
        <v>433</v>
      </c>
      <c r="E12" s="601" t="s">
        <v>432</v>
      </c>
      <c r="F12" s="601" t="s">
        <v>748</v>
      </c>
      <c r="G12" s="601" t="s">
        <v>749</v>
      </c>
      <c r="H12" s="601" t="s">
        <v>332</v>
      </c>
      <c r="I12" s="601" t="s">
        <v>322</v>
      </c>
      <c r="J12" s="601" t="s">
        <v>322</v>
      </c>
      <c r="K12" s="601" t="s">
        <v>322</v>
      </c>
      <c r="L12" s="601" t="s">
        <v>348</v>
      </c>
      <c r="M12" s="601" t="s">
        <v>340</v>
      </c>
      <c r="N12" s="601" t="s">
        <v>415</v>
      </c>
      <c r="O12" s="601" t="s">
        <v>431</v>
      </c>
      <c r="P12" s="601" t="s">
        <v>329</v>
      </c>
      <c r="Q12" s="601" t="s">
        <v>328</v>
      </c>
      <c r="R12" s="601" t="s">
        <v>368</v>
      </c>
      <c r="S12" s="601" t="s">
        <v>750</v>
      </c>
      <c r="T12" s="601" t="s">
        <v>751</v>
      </c>
      <c r="U12" s="601" t="s">
        <v>430</v>
      </c>
      <c r="V12" s="601" t="s">
        <v>429</v>
      </c>
      <c r="W12" s="601" t="s">
        <v>428</v>
      </c>
      <c r="X12" s="601" t="s">
        <v>427</v>
      </c>
      <c r="Y12" s="608"/>
    </row>
    <row r="13" spans="1:25" ht="409.5" customHeight="1" x14ac:dyDescent="0.25">
      <c r="A13" s="606"/>
      <c r="B13" s="606"/>
      <c r="C13" s="602"/>
      <c r="D13" s="602"/>
      <c r="E13" s="602"/>
      <c r="F13" s="602"/>
      <c r="G13" s="602"/>
      <c r="H13" s="602"/>
      <c r="I13" s="602"/>
      <c r="J13" s="602"/>
      <c r="K13" s="602"/>
      <c r="L13" s="602"/>
      <c r="M13" s="602"/>
      <c r="N13" s="602"/>
      <c r="O13" s="602"/>
      <c r="P13" s="602"/>
      <c r="Q13" s="602"/>
      <c r="R13" s="602"/>
      <c r="S13" s="602"/>
      <c r="T13" s="602"/>
      <c r="U13" s="602"/>
      <c r="V13" s="602"/>
      <c r="W13" s="602"/>
      <c r="X13" s="602"/>
      <c r="Y13" s="609"/>
    </row>
    <row r="14" spans="1:25" ht="215.25" customHeight="1" x14ac:dyDescent="0.25">
      <c r="A14" s="478" t="s">
        <v>185</v>
      </c>
      <c r="B14" s="480" t="s">
        <v>426</v>
      </c>
      <c r="C14" s="333" t="s">
        <v>419</v>
      </c>
      <c r="D14" s="334" t="s">
        <v>418</v>
      </c>
      <c r="E14" s="344" t="s">
        <v>417</v>
      </c>
      <c r="F14" s="480" t="s">
        <v>752</v>
      </c>
      <c r="G14" s="333" t="s">
        <v>416</v>
      </c>
      <c r="H14" s="481" t="s">
        <v>332</v>
      </c>
      <c r="I14" s="348" t="s">
        <v>322</v>
      </c>
      <c r="J14" s="348"/>
      <c r="K14" s="348"/>
      <c r="L14" s="481" t="s">
        <v>348</v>
      </c>
      <c r="M14" s="481" t="s">
        <v>340</v>
      </c>
      <c r="N14" s="347" t="s">
        <v>415</v>
      </c>
      <c r="O14" s="339" t="s">
        <v>414</v>
      </c>
      <c r="P14" s="330" t="s">
        <v>374</v>
      </c>
      <c r="Q14" s="330" t="s">
        <v>373</v>
      </c>
      <c r="R14" s="345" t="s">
        <v>339</v>
      </c>
      <c r="S14" s="327" t="s">
        <v>413</v>
      </c>
      <c r="T14" s="327" t="s">
        <v>412</v>
      </c>
      <c r="U14" s="328" t="s">
        <v>411</v>
      </c>
      <c r="V14" s="328" t="s">
        <v>410</v>
      </c>
      <c r="W14" s="349" t="s">
        <v>405</v>
      </c>
      <c r="X14" s="327" t="s">
        <v>409</v>
      </c>
      <c r="Y14" s="506" t="s">
        <v>753</v>
      </c>
    </row>
    <row r="15" spans="1:25" s="346" customFormat="1" ht="381" customHeight="1" x14ac:dyDescent="0.25">
      <c r="A15" s="478" t="s">
        <v>186</v>
      </c>
      <c r="B15" s="480" t="s">
        <v>400</v>
      </c>
      <c r="C15" s="482" t="s">
        <v>399</v>
      </c>
      <c r="D15" s="334" t="s">
        <v>192</v>
      </c>
      <c r="E15" s="326" t="s">
        <v>398</v>
      </c>
      <c r="F15" s="480" t="s">
        <v>397</v>
      </c>
      <c r="G15" s="482" t="s">
        <v>396</v>
      </c>
      <c r="H15" s="481" t="s">
        <v>332</v>
      </c>
      <c r="I15" s="481" t="s">
        <v>378</v>
      </c>
      <c r="J15" s="481" t="s">
        <v>378</v>
      </c>
      <c r="K15" s="481"/>
      <c r="L15" s="481" t="s">
        <v>395</v>
      </c>
      <c r="M15" s="481" t="s">
        <v>340</v>
      </c>
      <c r="N15" s="325" t="s">
        <v>394</v>
      </c>
      <c r="O15" s="339" t="s">
        <v>754</v>
      </c>
      <c r="P15" s="330" t="s">
        <v>329</v>
      </c>
      <c r="Q15" s="330" t="s">
        <v>328</v>
      </c>
      <c r="R15" s="345" t="s">
        <v>339</v>
      </c>
      <c r="S15" s="341" t="s">
        <v>393</v>
      </c>
      <c r="T15" s="336" t="s">
        <v>392</v>
      </c>
      <c r="U15" s="338" t="s">
        <v>391</v>
      </c>
      <c r="V15" s="338" t="s">
        <v>390</v>
      </c>
      <c r="W15" s="337" t="s">
        <v>389</v>
      </c>
      <c r="X15" s="336" t="s">
        <v>388</v>
      </c>
      <c r="Y15" s="506" t="s">
        <v>618</v>
      </c>
    </row>
    <row r="16" spans="1:25" ht="363.75" customHeight="1" x14ac:dyDescent="0.25">
      <c r="A16" s="481" t="s">
        <v>187</v>
      </c>
      <c r="B16" s="481" t="s">
        <v>377</v>
      </c>
      <c r="C16" s="333" t="s">
        <v>191</v>
      </c>
      <c r="D16" s="334" t="s">
        <v>372</v>
      </c>
      <c r="E16" s="326" t="s">
        <v>371</v>
      </c>
      <c r="F16" s="480" t="s">
        <v>370</v>
      </c>
      <c r="G16" s="333" t="s">
        <v>369</v>
      </c>
      <c r="H16" s="481" t="s">
        <v>332</v>
      </c>
      <c r="I16" s="481" t="s">
        <v>322</v>
      </c>
      <c r="J16" s="481"/>
      <c r="K16" s="481"/>
      <c r="L16" s="481" t="s">
        <v>364</v>
      </c>
      <c r="M16" s="481" t="s">
        <v>340</v>
      </c>
      <c r="N16" s="325" t="s">
        <v>368</v>
      </c>
      <c r="O16" s="339" t="s">
        <v>755</v>
      </c>
      <c r="P16" s="330" t="s">
        <v>329</v>
      </c>
      <c r="Q16" s="330" t="s">
        <v>328</v>
      </c>
      <c r="R16" s="329" t="s">
        <v>327</v>
      </c>
      <c r="S16" s="327" t="s">
        <v>367</v>
      </c>
      <c r="T16" s="336"/>
      <c r="U16" s="338"/>
      <c r="V16" s="338"/>
      <c r="W16" s="337"/>
      <c r="X16" s="336"/>
      <c r="Y16" s="506" t="s">
        <v>619</v>
      </c>
    </row>
    <row r="17" spans="1:25" ht="15" x14ac:dyDescent="0.25">
      <c r="A17" s="604" t="s">
        <v>188</v>
      </c>
      <c r="B17" s="604" t="s">
        <v>366</v>
      </c>
      <c r="C17" s="604" t="s">
        <v>756</v>
      </c>
      <c r="D17" s="604" t="s">
        <v>193</v>
      </c>
      <c r="E17" s="604" t="s">
        <v>362</v>
      </c>
      <c r="F17" s="604" t="s">
        <v>361</v>
      </c>
      <c r="G17" s="604" t="s">
        <v>360</v>
      </c>
      <c r="H17" s="604" t="s">
        <v>332</v>
      </c>
      <c r="I17" s="604" t="s">
        <v>322</v>
      </c>
      <c r="J17" s="604" t="s">
        <v>322</v>
      </c>
      <c r="K17" s="604"/>
      <c r="L17" s="604" t="s">
        <v>359</v>
      </c>
      <c r="M17" s="604" t="s">
        <v>358</v>
      </c>
      <c r="N17" s="604" t="s">
        <v>356</v>
      </c>
      <c r="O17" s="604" t="s">
        <v>357</v>
      </c>
      <c r="P17" s="604" t="s">
        <v>347</v>
      </c>
      <c r="Q17" s="604" t="s">
        <v>346</v>
      </c>
      <c r="R17" s="604" t="s">
        <v>356</v>
      </c>
      <c r="S17" s="604" t="s">
        <v>757</v>
      </c>
      <c r="T17" s="604" t="s">
        <v>355</v>
      </c>
      <c r="U17" s="604" t="s">
        <v>354</v>
      </c>
      <c r="V17" s="604" t="s">
        <v>353</v>
      </c>
      <c r="W17" s="604" t="s">
        <v>352</v>
      </c>
      <c r="X17" s="604" t="s">
        <v>351</v>
      </c>
      <c r="Y17" s="610" t="s">
        <v>758</v>
      </c>
    </row>
    <row r="18" spans="1:25" ht="409.5" customHeight="1" x14ac:dyDescent="0.25">
      <c r="A18" s="606"/>
      <c r="B18" s="606"/>
      <c r="C18" s="606"/>
      <c r="D18" s="606"/>
      <c r="E18" s="606"/>
      <c r="F18" s="606"/>
      <c r="G18" s="606"/>
      <c r="H18" s="606"/>
      <c r="I18" s="606"/>
      <c r="J18" s="606"/>
      <c r="K18" s="606"/>
      <c r="L18" s="606"/>
      <c r="M18" s="606"/>
      <c r="N18" s="606"/>
      <c r="O18" s="606"/>
      <c r="P18" s="606"/>
      <c r="Q18" s="606"/>
      <c r="R18" s="606"/>
      <c r="S18" s="606"/>
      <c r="T18" s="606"/>
      <c r="U18" s="606"/>
      <c r="V18" s="606"/>
      <c r="W18" s="606"/>
      <c r="X18" s="606"/>
      <c r="Y18" s="610"/>
    </row>
    <row r="19" spans="1:25" ht="346.5" x14ac:dyDescent="0.25">
      <c r="A19" s="603" t="s">
        <v>189</v>
      </c>
      <c r="B19" s="604" t="s">
        <v>350</v>
      </c>
      <c r="C19" s="335" t="s">
        <v>345</v>
      </c>
      <c r="D19" s="334" t="s">
        <v>194</v>
      </c>
      <c r="E19" s="326" t="s">
        <v>344</v>
      </c>
      <c r="F19" s="480" t="s">
        <v>343</v>
      </c>
      <c r="G19" s="335" t="s">
        <v>342</v>
      </c>
      <c r="H19" s="481" t="s">
        <v>332</v>
      </c>
      <c r="I19" s="481" t="s">
        <v>322</v>
      </c>
      <c r="J19" s="481"/>
      <c r="K19" s="481"/>
      <c r="L19" s="481" t="s">
        <v>341</v>
      </c>
      <c r="M19" s="481" t="s">
        <v>340</v>
      </c>
      <c r="N19" s="332" t="s">
        <v>339</v>
      </c>
      <c r="O19" s="331" t="s">
        <v>759</v>
      </c>
      <c r="P19" s="330" t="s">
        <v>329</v>
      </c>
      <c r="Q19" s="330" t="s">
        <v>328</v>
      </c>
      <c r="R19" s="329" t="s">
        <v>327</v>
      </c>
      <c r="S19" s="327" t="s">
        <v>760</v>
      </c>
      <c r="T19" s="327" t="s">
        <v>761</v>
      </c>
      <c r="U19" s="328" t="s">
        <v>338</v>
      </c>
      <c r="V19" s="328" t="s">
        <v>337</v>
      </c>
      <c r="W19" s="327" t="s">
        <v>762</v>
      </c>
      <c r="X19" s="327" t="s">
        <v>763</v>
      </c>
      <c r="Y19" s="506" t="s">
        <v>649</v>
      </c>
    </row>
    <row r="20" spans="1:25" ht="198.75" customHeight="1" x14ac:dyDescent="0.25">
      <c r="A20" s="603"/>
      <c r="B20" s="606"/>
      <c r="C20" s="335" t="s">
        <v>764</v>
      </c>
      <c r="D20" s="334" t="s">
        <v>336</v>
      </c>
      <c r="E20" s="326" t="s">
        <v>335</v>
      </c>
      <c r="F20" s="480" t="s">
        <v>334</v>
      </c>
      <c r="G20" s="333" t="s">
        <v>333</v>
      </c>
      <c r="H20" s="481" t="s">
        <v>332</v>
      </c>
      <c r="I20" s="481" t="s">
        <v>322</v>
      </c>
      <c r="J20" s="481"/>
      <c r="K20" s="481"/>
      <c r="L20" s="481" t="s">
        <v>321</v>
      </c>
      <c r="M20" s="481" t="s">
        <v>320</v>
      </c>
      <c r="N20" s="332" t="s">
        <v>331</v>
      </c>
      <c r="O20" s="331" t="s">
        <v>330</v>
      </c>
      <c r="P20" s="330" t="s">
        <v>329</v>
      </c>
      <c r="Q20" s="330" t="s">
        <v>328</v>
      </c>
      <c r="R20" s="329" t="s">
        <v>327</v>
      </c>
      <c r="S20" s="327" t="s">
        <v>326</v>
      </c>
      <c r="T20" s="327" t="s">
        <v>325</v>
      </c>
      <c r="U20" s="328">
        <v>43160</v>
      </c>
      <c r="V20" s="328">
        <v>43465</v>
      </c>
      <c r="W20" s="327" t="s">
        <v>765</v>
      </c>
      <c r="X20" s="327" t="s">
        <v>324</v>
      </c>
      <c r="Y20" s="506" t="s">
        <v>649</v>
      </c>
    </row>
    <row r="21" spans="1:25" x14ac:dyDescent="0.25">
      <c r="Y21" s="507"/>
    </row>
    <row r="22" spans="1:25" x14ac:dyDescent="0.25">
      <c r="Y22" s="507"/>
    </row>
    <row r="23" spans="1:25" x14ac:dyDescent="0.25">
      <c r="Y23" s="507"/>
    </row>
    <row r="24" spans="1:25" x14ac:dyDescent="0.25">
      <c r="Y24" s="507"/>
    </row>
    <row r="25" spans="1:25" x14ac:dyDescent="0.25">
      <c r="Y25" s="507"/>
    </row>
  </sheetData>
  <sheetProtection algorithmName="SHA-512" hashValue="p47vK9UUTIrz3pZYBaqzy+t5/Zapd0+RtBwJNoaghudgogsWyyPayRg+ff2yJJLFWrEMGchafPATrQVcNACwsw==" saltValue="jsdtbcrnLJpUkBl2bOrmbA==" spinCount="100000" sheet="1" objects="1" scenarios="1"/>
  <mergeCells count="90">
    <mergeCell ref="A19:A20"/>
    <mergeCell ref="B19:B20"/>
    <mergeCell ref="T17:T18"/>
    <mergeCell ref="U17:U18"/>
    <mergeCell ref="V17:V18"/>
    <mergeCell ref="H17:H18"/>
    <mergeCell ref="I17:I18"/>
    <mergeCell ref="J17:J18"/>
    <mergeCell ref="K17:K18"/>
    <mergeCell ref="L17:L18"/>
    <mergeCell ref="M17:M18"/>
    <mergeCell ref="A17:A18"/>
    <mergeCell ref="B17:B18"/>
    <mergeCell ref="C17:C18"/>
    <mergeCell ref="D17:D18"/>
    <mergeCell ref="E17:E18"/>
    <mergeCell ref="V12:V13"/>
    <mergeCell ref="W17:W18"/>
    <mergeCell ref="X17:X18"/>
    <mergeCell ref="Y17:Y18"/>
    <mergeCell ref="N17:N18"/>
    <mergeCell ref="O17:O18"/>
    <mergeCell ref="P17:P18"/>
    <mergeCell ref="Q17:Q18"/>
    <mergeCell ref="R17:R18"/>
    <mergeCell ref="S17:S18"/>
    <mergeCell ref="W12:W13"/>
    <mergeCell ref="P12:P13"/>
    <mergeCell ref="X12:X13"/>
    <mergeCell ref="T12:T13"/>
    <mergeCell ref="U12:U13"/>
    <mergeCell ref="F17:F18"/>
    <mergeCell ref="G17:G18"/>
    <mergeCell ref="Q12:Q13"/>
    <mergeCell ref="R12:R13"/>
    <mergeCell ref="S12:S13"/>
    <mergeCell ref="H12:H13"/>
    <mergeCell ref="I12:I13"/>
    <mergeCell ref="J12:J13"/>
    <mergeCell ref="O10:O11"/>
    <mergeCell ref="P10:P11"/>
    <mergeCell ref="Q10:Q11"/>
    <mergeCell ref="L10:L11"/>
    <mergeCell ref="M10:M11"/>
    <mergeCell ref="U10:U11"/>
    <mergeCell ref="V10:V11"/>
    <mergeCell ref="W10:W11"/>
    <mergeCell ref="Y10:Y13"/>
    <mergeCell ref="C12:C13"/>
    <mergeCell ref="D12:D13"/>
    <mergeCell ref="E12:E13"/>
    <mergeCell ref="F12:F13"/>
    <mergeCell ref="G12:G13"/>
    <mergeCell ref="R10:R11"/>
    <mergeCell ref="S10:S11"/>
    <mergeCell ref="L12:L13"/>
    <mergeCell ref="M12:M13"/>
    <mergeCell ref="N12:N13"/>
    <mergeCell ref="O12:O13"/>
    <mergeCell ref="N10:N11"/>
    <mergeCell ref="Y2:Y4"/>
    <mergeCell ref="K10:K11"/>
    <mergeCell ref="A6:A8"/>
    <mergeCell ref="A10:A13"/>
    <mergeCell ref="B10:B13"/>
    <mergeCell ref="C10:C11"/>
    <mergeCell ref="D10:D11"/>
    <mergeCell ref="E10:E11"/>
    <mergeCell ref="F10:F11"/>
    <mergeCell ref="G10:G11"/>
    <mergeCell ref="H10:H11"/>
    <mergeCell ref="I10:I11"/>
    <mergeCell ref="J10:J11"/>
    <mergeCell ref="K12:K13"/>
    <mergeCell ref="X10:X11"/>
    <mergeCell ref="T10:T11"/>
    <mergeCell ref="B1:G1"/>
    <mergeCell ref="A2:K2"/>
    <mergeCell ref="L2:N3"/>
    <mergeCell ref="O2:R3"/>
    <mergeCell ref="S2:X3"/>
    <mergeCell ref="G3:G4"/>
    <mergeCell ref="H3:H4"/>
    <mergeCell ref="I3:K3"/>
    <mergeCell ref="A3:A4"/>
    <mergeCell ref="B3:B4"/>
    <mergeCell ref="C3:C4"/>
    <mergeCell ref="D3:D4"/>
    <mergeCell ref="E3:E4"/>
    <mergeCell ref="F3:F4"/>
  </mergeCells>
  <conditionalFormatting sqref="N5 N14">
    <cfRule type="cellIs" dxfId="174" priority="151" operator="equal">
      <formula>"EXTREMA-INACEPTABLE 25"</formula>
    </cfRule>
    <cfRule type="cellIs" dxfId="173" priority="152" operator="equal">
      <formula>"EXTREMA-INACEPTABLE 20"</formula>
    </cfRule>
    <cfRule type="cellIs" dxfId="172" priority="153" operator="equal">
      <formula>"EXTREMA-INACEPTABLE 15"</formula>
    </cfRule>
    <cfRule type="cellIs" dxfId="171" priority="154" operator="equal">
      <formula>"EXTREMA-INACEPTABLE 10"</formula>
    </cfRule>
    <cfRule type="cellIs" dxfId="170" priority="155" operator="equal">
      <formula>"EXTREMA-INACEPTABLE 20"</formula>
    </cfRule>
    <cfRule type="cellIs" dxfId="169" priority="156" operator="equal">
      <formula>"EXTREMA-INACEPTABLE 16"</formula>
    </cfRule>
    <cfRule type="cellIs" dxfId="168" priority="157" operator="equal">
      <formula>"EXTREMA-INACEPTABLE 12"</formula>
    </cfRule>
    <cfRule type="cellIs" dxfId="167" priority="158" operator="equal">
      <formula>"EXTREMA- INACEPTABLE 15"</formula>
    </cfRule>
    <cfRule type="cellIs" dxfId="166" priority="159" operator="equal">
      <formula>"ALTA-IMPORTANTE 5"</formula>
    </cfRule>
    <cfRule type="cellIs" dxfId="165" priority="160" operator="equal">
      <formula>"ALTA-IMPORTANTE 8"</formula>
    </cfRule>
    <cfRule type="cellIs" dxfId="164" priority="161" operator="equal">
      <formula>"ALTA-IMPORTANTE 4"</formula>
    </cfRule>
    <cfRule type="cellIs" dxfId="163" priority="162" operator="equal">
      <formula>"ALTA-IMPORTANTE 12"</formula>
    </cfRule>
    <cfRule type="cellIs" dxfId="162" priority="163" operator="equal">
      <formula>"ALTA-IMPORTANTE 9"</formula>
    </cfRule>
    <cfRule type="cellIs" dxfId="161" priority="164" operator="equal">
      <formula>"ALTA-IMPORTANTE 10"</formula>
    </cfRule>
    <cfRule type="cellIs" dxfId="160" priority="165" operator="equal">
      <formula>"ALTA-IMPORTANTE 8"</formula>
    </cfRule>
    <cfRule type="cellIs" dxfId="159" priority="166" operator="equal">
      <formula>"ALTA-IMPORTANTE 5"</formula>
    </cfRule>
    <cfRule type="cellIs" dxfId="158" priority="167" operator="equal">
      <formula>"MODERADO 4"</formula>
    </cfRule>
    <cfRule type="cellIs" dxfId="157" priority="168" operator="equal">
      <formula>"MODERADO 6"</formula>
    </cfRule>
    <cfRule type="cellIs" dxfId="156" priority="169" operator="equal">
      <formula>"MODERADO 6"</formula>
    </cfRule>
    <cfRule type="cellIs" dxfId="155" priority="170" operator="equal">
      <formula>"MODERADO 3"</formula>
    </cfRule>
    <cfRule type="cellIs" dxfId="154" priority="171" operator="equal">
      <formula>"BAJO-TRIVIAL 3"</formula>
    </cfRule>
    <cfRule type="cellIs" dxfId="153" priority="172" operator="equal">
      <formula>"BAJO-ACEPTABLE 4"</formula>
    </cfRule>
    <cfRule type="cellIs" dxfId="152" priority="173" operator="equal">
      <formula>"BAJO-TRIVIAL 2"</formula>
    </cfRule>
    <cfRule type="cellIs" dxfId="151" priority="174" operator="equal">
      <formula>"BAJO-ACEPTABLE 2"</formula>
    </cfRule>
    <cfRule type="cellIs" dxfId="150" priority="175" operator="equal">
      <formula>"BAJO-TRIVIAL 1"</formula>
    </cfRule>
  </conditionalFormatting>
  <conditionalFormatting sqref="R14">
    <cfRule type="cellIs" dxfId="149" priority="126" operator="equal">
      <formula>"EXTREMA-INACEPTABLE 25"</formula>
    </cfRule>
    <cfRule type="cellIs" dxfId="148" priority="127" operator="equal">
      <formula>"EXTREMA-INACEPTABLE 20"</formula>
    </cfRule>
    <cfRule type="cellIs" dxfId="147" priority="128" operator="equal">
      <formula>"EXTREMA-INACEPTABLE 15"</formula>
    </cfRule>
    <cfRule type="cellIs" dxfId="146" priority="129" operator="equal">
      <formula>"EXTREMA-INACEPTABLE 5"</formula>
    </cfRule>
    <cfRule type="cellIs" dxfId="145" priority="130" operator="equal">
      <formula>"EXTREMA-INACEPTABLE 20"</formula>
    </cfRule>
    <cfRule type="cellIs" dxfId="144" priority="131" operator="equal">
      <formula>"EXTREMA-INACEPTABLE 16"</formula>
    </cfRule>
    <cfRule type="cellIs" dxfId="143" priority="132" operator="equal">
      <formula>"EXTREMA-INACEPTABLE 12"</formula>
    </cfRule>
    <cfRule type="cellIs" dxfId="142" priority="133" operator="equal">
      <formula>"EXTREMA- INACEPTABLE 15"</formula>
    </cfRule>
    <cfRule type="cellIs" dxfId="141" priority="134" operator="equal">
      <formula>"ALTA-IMPORTANTE 5"</formula>
    </cfRule>
    <cfRule type="cellIs" dxfId="140" priority="135" operator="equal">
      <formula>"ALTA-IMPORTANTE 8"</formula>
    </cfRule>
    <cfRule type="cellIs" dxfId="139" priority="136" operator="equal">
      <formula>"ALTA-IMPORTANTE 4"</formula>
    </cfRule>
    <cfRule type="cellIs" dxfId="138" priority="137" operator="equal">
      <formula>"ALTA-IMPORTANTE 12"</formula>
    </cfRule>
    <cfRule type="cellIs" dxfId="137" priority="138" operator="equal">
      <formula>"ALTA-IMPORTANTE 9"</formula>
    </cfRule>
    <cfRule type="cellIs" dxfId="136" priority="139" operator="equal">
      <formula>"ALTA-IMPORTANTE 10"</formula>
    </cfRule>
    <cfRule type="cellIs" dxfId="135" priority="140" operator="equal">
      <formula>"ALTA-IMPORTANTE 8"</formula>
    </cfRule>
    <cfRule type="cellIs" dxfId="134" priority="141" operator="equal">
      <formula>"ALTA-IMPORTANTE 5"</formula>
    </cfRule>
    <cfRule type="cellIs" dxfId="133" priority="142" operator="equal">
      <formula>"MODERADO 4"</formula>
    </cfRule>
    <cfRule type="cellIs" dxfId="132" priority="143" operator="equal">
      <formula>"MODERADO 6"</formula>
    </cfRule>
    <cfRule type="cellIs" dxfId="131" priority="144" operator="equal">
      <formula>"MODERADO 6"</formula>
    </cfRule>
    <cfRule type="cellIs" dxfId="130" priority="145" operator="equal">
      <formula>"MODERADO 3"</formula>
    </cfRule>
    <cfRule type="cellIs" dxfId="129" priority="146" operator="equal">
      <formula>"BAJO-TRIVIAL 3"</formula>
    </cfRule>
    <cfRule type="cellIs" dxfId="128" priority="147" operator="equal">
      <formula>"BAJO-ACEPTABLE 4"</formula>
    </cfRule>
    <cfRule type="cellIs" dxfId="127" priority="148" operator="equal">
      <formula>"BAJO-TRIVIAL 2"</formula>
    </cfRule>
    <cfRule type="cellIs" dxfId="126" priority="149" operator="equal">
      <formula>"BAJO-ACEPTABLE 2"</formula>
    </cfRule>
    <cfRule type="cellIs" dxfId="125" priority="150" operator="equal">
      <formula>"BAJO-TRIVIAL 1"</formula>
    </cfRule>
  </conditionalFormatting>
  <conditionalFormatting sqref="N8">
    <cfRule type="cellIs" dxfId="124" priority="101" operator="equal">
      <formula>"EXTREMA-INACEPTABLE 25"</formula>
    </cfRule>
    <cfRule type="cellIs" dxfId="123" priority="102" operator="equal">
      <formula>"EXTREMA-INACEPTABLE 20"</formula>
    </cfRule>
    <cfRule type="cellIs" dxfId="122" priority="103" operator="equal">
      <formula>"EXTREMA-INACEPTABLE 15"</formula>
    </cfRule>
    <cfRule type="cellIs" dxfId="121" priority="104" operator="equal">
      <formula>"EXTREMA-INACEPTABLE 10"</formula>
    </cfRule>
    <cfRule type="cellIs" dxfId="120" priority="105" operator="equal">
      <formula>"EXTREMA-INACEPTABLE 20"</formula>
    </cfRule>
    <cfRule type="cellIs" dxfId="119" priority="106" operator="equal">
      <formula>"EXTREMA-INACEPTABLE 16"</formula>
    </cfRule>
    <cfRule type="cellIs" dxfId="118" priority="107" operator="equal">
      <formula>"EXTREMA-INACEPTABLE 12"</formula>
    </cfRule>
    <cfRule type="cellIs" dxfId="117" priority="108" operator="equal">
      <formula>"EXTREMA- INACEPTABLE 15"</formula>
    </cfRule>
    <cfRule type="cellIs" dxfId="116" priority="109" operator="equal">
      <formula>"ALTA-IMPORTANTE 5"</formula>
    </cfRule>
    <cfRule type="cellIs" dxfId="115" priority="110" operator="equal">
      <formula>"ALTA-IMPORTANTE 8"</formula>
    </cfRule>
    <cfRule type="cellIs" dxfId="114" priority="111" operator="equal">
      <formula>"ALTA-IMPORTANTE 4"</formula>
    </cfRule>
    <cfRule type="cellIs" dxfId="113" priority="112" operator="equal">
      <formula>"ALTA-IMPORTANTE 12"</formula>
    </cfRule>
    <cfRule type="cellIs" dxfId="112" priority="113" operator="equal">
      <formula>"ALTA-IMPORTANTE 9"</formula>
    </cfRule>
    <cfRule type="cellIs" dxfId="111" priority="114" operator="equal">
      <formula>"ALTA-IMPORTANTE 10"</formula>
    </cfRule>
    <cfRule type="cellIs" dxfId="110" priority="115" operator="equal">
      <formula>"ALTA-IMPORTANTE 8"</formula>
    </cfRule>
    <cfRule type="cellIs" dxfId="109" priority="116" operator="equal">
      <formula>"ALTA-IMPORTANTE 5"</formula>
    </cfRule>
    <cfRule type="cellIs" dxfId="108" priority="117" operator="equal">
      <formula>"MODERADO 4"</formula>
    </cfRule>
    <cfRule type="cellIs" dxfId="107" priority="118" operator="equal">
      <formula>"MODERADO 6"</formula>
    </cfRule>
    <cfRule type="cellIs" dxfId="106" priority="119" operator="equal">
      <formula>"MODERADO 6"</formula>
    </cfRule>
    <cfRule type="cellIs" dxfId="105" priority="120" operator="equal">
      <formula>"MODERADO 3"</formula>
    </cfRule>
    <cfRule type="cellIs" dxfId="104" priority="121" operator="equal">
      <formula>"BAJO-TRIVIAL 3"</formula>
    </cfRule>
    <cfRule type="cellIs" dxfId="103" priority="122" operator="equal">
      <formula>"BAJO-ACEPTABLE 4"</formula>
    </cfRule>
    <cfRule type="cellIs" dxfId="102" priority="123" operator="equal">
      <formula>"BAJO-TRIVIAL 2"</formula>
    </cfRule>
    <cfRule type="cellIs" dxfId="101" priority="124" operator="equal">
      <formula>"BAJO-ACEPTABLE 2"</formula>
    </cfRule>
    <cfRule type="cellIs" dxfId="100" priority="125" operator="equal">
      <formula>"BAJO-TRIVIAL 1"</formula>
    </cfRule>
  </conditionalFormatting>
  <conditionalFormatting sqref="N7">
    <cfRule type="cellIs" dxfId="99" priority="76" operator="equal">
      <formula>"EXTREMA-INACEPTABLE 25"</formula>
    </cfRule>
    <cfRule type="cellIs" dxfId="98" priority="77" operator="equal">
      <formula>"EXTREMA-INACEPTABLE 20"</formula>
    </cfRule>
    <cfRule type="cellIs" dxfId="97" priority="78" operator="equal">
      <formula>"EXTREMA-INACEPTABLE 15"</formula>
    </cfRule>
    <cfRule type="cellIs" dxfId="96" priority="79" operator="equal">
      <formula>"EXTREMA-INACEPTABLE 10"</formula>
    </cfRule>
    <cfRule type="cellIs" dxfId="95" priority="80" operator="equal">
      <formula>"EXTREMA-INACEPTABLE 20"</formula>
    </cfRule>
    <cfRule type="cellIs" dxfId="94" priority="81" operator="equal">
      <formula>"EXTREMA-INACEPTABLE 16"</formula>
    </cfRule>
    <cfRule type="cellIs" dxfId="93" priority="82" operator="equal">
      <formula>"EXTREMA-INACEPTABLE 12"</formula>
    </cfRule>
    <cfRule type="cellIs" dxfId="92" priority="83" operator="equal">
      <formula>"EXTREMA- INACEPTABLE 15"</formula>
    </cfRule>
    <cfRule type="cellIs" dxfId="91" priority="84" operator="equal">
      <formula>"ALTA-IMPORTANTE 5"</formula>
    </cfRule>
    <cfRule type="cellIs" dxfId="90" priority="85" operator="equal">
      <formula>"ALTA-IMPORTANTE 8"</formula>
    </cfRule>
    <cfRule type="cellIs" dxfId="89" priority="86" operator="equal">
      <formula>"ALTA-IMPORTANTE 4"</formula>
    </cfRule>
    <cfRule type="cellIs" dxfId="88" priority="87" operator="equal">
      <formula>"ALTA-IMPORTANTE 12"</formula>
    </cfRule>
    <cfRule type="cellIs" dxfId="87" priority="88" operator="equal">
      <formula>"ALTA-IMPORTANTE 9"</formula>
    </cfRule>
    <cfRule type="cellIs" dxfId="86" priority="89" operator="equal">
      <formula>"ALTA-IMPORTANTE 10"</formula>
    </cfRule>
    <cfRule type="cellIs" dxfId="85" priority="90" operator="equal">
      <formula>"ALTA-IMPORTANTE 8"</formula>
    </cfRule>
    <cfRule type="cellIs" dxfId="84" priority="91" operator="equal">
      <formula>"ALTA-IMPORTANTE 5"</formula>
    </cfRule>
    <cfRule type="cellIs" dxfId="83" priority="92" operator="equal">
      <formula>"MODERADO 4"</formula>
    </cfRule>
    <cfRule type="cellIs" dxfId="82" priority="93" operator="equal">
      <formula>"MODERADO 6"</formula>
    </cfRule>
    <cfRule type="cellIs" dxfId="81" priority="94" operator="equal">
      <formula>"MODERADO 6"</formula>
    </cfRule>
    <cfRule type="cellIs" dxfId="80" priority="95" operator="equal">
      <formula>"MODERADO 3"</formula>
    </cfRule>
    <cfRule type="cellIs" dxfId="79" priority="96" operator="equal">
      <formula>"BAJO-TRIVIAL 3"</formula>
    </cfRule>
    <cfRule type="cellIs" dxfId="78" priority="97" operator="equal">
      <formula>"BAJO-ACEPTABLE 4"</formula>
    </cfRule>
    <cfRule type="cellIs" dxfId="77" priority="98" operator="equal">
      <formula>"BAJO-TRIVIAL 2"</formula>
    </cfRule>
    <cfRule type="cellIs" dxfId="76" priority="99" operator="equal">
      <formula>"BAJO-ACEPTABLE 2"</formula>
    </cfRule>
    <cfRule type="cellIs" dxfId="75" priority="100" operator="equal">
      <formula>"BAJO-TRIVIAL 1"</formula>
    </cfRule>
  </conditionalFormatting>
  <conditionalFormatting sqref="R7">
    <cfRule type="cellIs" dxfId="74" priority="51" operator="equal">
      <formula>"EXTREMA-INACEPTABLE 25"</formula>
    </cfRule>
    <cfRule type="cellIs" dxfId="73" priority="52" operator="equal">
      <formula>"EXTREMA-INACEPTABLE 20"</formula>
    </cfRule>
    <cfRule type="cellIs" dxfId="72" priority="53" operator="equal">
      <formula>"EXTREMA-INACEPTABLE 15"</formula>
    </cfRule>
    <cfRule type="cellIs" dxfId="71" priority="54" operator="equal">
      <formula>"EXTREMA-INACEPTABLE 10"</formula>
    </cfRule>
    <cfRule type="cellIs" dxfId="70" priority="55" operator="equal">
      <formula>"EXTREMA-INACEPTABLE 20"</formula>
    </cfRule>
    <cfRule type="cellIs" dxfId="69" priority="56" operator="equal">
      <formula>"EXTREMA-INACEPTABLE 16"</formula>
    </cfRule>
    <cfRule type="cellIs" dxfId="68" priority="57" operator="equal">
      <formula>"EXTREMA-INACEPTABLE 12"</formula>
    </cfRule>
    <cfRule type="cellIs" dxfId="67" priority="58" operator="equal">
      <formula>"EXTREMA- INACEPTABLE 15"</formula>
    </cfRule>
    <cfRule type="cellIs" dxfId="66" priority="59" operator="equal">
      <formula>"ALTA-IMPORTANTE 5"</formula>
    </cfRule>
    <cfRule type="cellIs" dxfId="65" priority="60" operator="equal">
      <formula>"ALTA-IMPORTANTE 8"</formula>
    </cfRule>
    <cfRule type="cellIs" dxfId="64" priority="61" operator="equal">
      <formula>"ALTA-IMPORTANTE 4"</formula>
    </cfRule>
    <cfRule type="cellIs" dxfId="63" priority="62" operator="equal">
      <formula>"ALTA-IMPORTANTE 12"</formula>
    </cfRule>
    <cfRule type="cellIs" dxfId="62" priority="63" operator="equal">
      <formula>"ALTA-IMPORTANTE 9"</formula>
    </cfRule>
    <cfRule type="cellIs" dxfId="61" priority="64" operator="equal">
      <formula>"ALTA-IMPORTANTE 10"</formula>
    </cfRule>
    <cfRule type="cellIs" dxfId="60" priority="65" operator="equal">
      <formula>"ALTA-IMPORTANTE 8"</formula>
    </cfRule>
    <cfRule type="cellIs" dxfId="59" priority="66" operator="equal">
      <formula>"ALTA-IMPORTANTE 5"</formula>
    </cfRule>
    <cfRule type="cellIs" dxfId="58" priority="67" operator="equal">
      <formula>"MODERADO 4"</formula>
    </cfRule>
    <cfRule type="cellIs" dxfId="57" priority="68" operator="equal">
      <formula>"MODERADO 6"</formula>
    </cfRule>
    <cfRule type="cellIs" dxfId="56" priority="69" operator="equal">
      <formula>"MODERADO 6"</formula>
    </cfRule>
    <cfRule type="cellIs" dxfId="55" priority="70" operator="equal">
      <formula>"MODERADO 3"</formula>
    </cfRule>
    <cfRule type="cellIs" dxfId="54" priority="71" operator="equal">
      <formula>"BAJO-TRIVIAL 3"</formula>
    </cfRule>
    <cfRule type="cellIs" dxfId="53" priority="72" operator="equal">
      <formula>"BAJO-ACEPTABLE 4"</formula>
    </cfRule>
    <cfRule type="cellIs" dxfId="52" priority="73" operator="equal">
      <formula>"BAJO-TRIVIAL 2"</formula>
    </cfRule>
    <cfRule type="cellIs" dxfId="51" priority="74" operator="equal">
      <formula>"BAJO-ACEPTABLE 2"</formula>
    </cfRule>
    <cfRule type="cellIs" dxfId="50" priority="75" operator="equal">
      <formula>"BAJO-TRIVIAL 1"</formula>
    </cfRule>
  </conditionalFormatting>
  <conditionalFormatting sqref="R15">
    <cfRule type="cellIs" dxfId="49" priority="26" operator="equal">
      <formula>"EXTREMA-INACEPTABLE 25"</formula>
    </cfRule>
    <cfRule type="cellIs" dxfId="48" priority="27" operator="equal">
      <formula>"EXTREMA-INACEPTABLE 20"</formula>
    </cfRule>
    <cfRule type="cellIs" dxfId="47" priority="28" operator="equal">
      <formula>"EXTREMA-INACEPTABLE 15"</formula>
    </cfRule>
    <cfRule type="cellIs" dxfId="46" priority="29" operator="equal">
      <formula>"EXTREMA-INACEPTABLE 5"</formula>
    </cfRule>
    <cfRule type="cellIs" dxfId="45" priority="30" operator="equal">
      <formula>"EXTREMA-INACEPTABLE 20"</formula>
    </cfRule>
    <cfRule type="cellIs" dxfId="44" priority="31" operator="equal">
      <formula>"EXTREMA-INACEPTABLE 16"</formula>
    </cfRule>
    <cfRule type="cellIs" dxfId="43" priority="32" operator="equal">
      <formula>"EXTREMA-INACEPTABLE 12"</formula>
    </cfRule>
    <cfRule type="cellIs" dxfId="42" priority="33" operator="equal">
      <formula>"EXTREMA- INACEPTABLE 15"</formula>
    </cfRule>
    <cfRule type="cellIs" dxfId="41" priority="34" operator="equal">
      <formula>"ALTA-IMPORTANTE 5"</formula>
    </cfRule>
    <cfRule type="cellIs" dxfId="40" priority="35" operator="equal">
      <formula>"ALTA-IMPORTANTE 8"</formula>
    </cfRule>
    <cfRule type="cellIs" dxfId="39" priority="36" operator="equal">
      <formula>"ALTA-IMPORTANTE 4"</formula>
    </cfRule>
    <cfRule type="cellIs" dxfId="38" priority="37" operator="equal">
      <formula>"ALTA-IMPORTANTE 12"</formula>
    </cfRule>
    <cfRule type="cellIs" dxfId="37" priority="38" operator="equal">
      <formula>"ALTA-IMPORTANTE 9"</formula>
    </cfRule>
    <cfRule type="cellIs" dxfId="36" priority="39" operator="equal">
      <formula>"ALTA-IMPORTANTE 10"</formula>
    </cfRule>
    <cfRule type="cellIs" dxfId="35" priority="40" operator="equal">
      <formula>"ALTA-IMPORTANTE 8"</formula>
    </cfRule>
    <cfRule type="cellIs" dxfId="34" priority="41" operator="equal">
      <formula>"ALTA-IMPORTANTE 5"</formula>
    </cfRule>
    <cfRule type="cellIs" dxfId="33" priority="42" operator="equal">
      <formula>"MODERADO 4"</formula>
    </cfRule>
    <cfRule type="cellIs" dxfId="32" priority="43" operator="equal">
      <formula>"MODERADO 6"</formula>
    </cfRule>
    <cfRule type="cellIs" dxfId="31" priority="44" operator="equal">
      <formula>"MODERADO 6"</formula>
    </cfRule>
    <cfRule type="cellIs" dxfId="30" priority="45" operator="equal">
      <formula>"MODERADO 3"</formula>
    </cfRule>
    <cfRule type="cellIs" dxfId="29" priority="46" operator="equal">
      <formula>"BAJO-TRIVIAL 3"</formula>
    </cfRule>
    <cfRule type="cellIs" dxfId="28" priority="47" operator="equal">
      <formula>"BAJO-ACEPTABLE 4"</formula>
    </cfRule>
    <cfRule type="cellIs" dxfId="27" priority="48" operator="equal">
      <formula>"BAJO-TRIVIAL 2"</formula>
    </cfRule>
    <cfRule type="cellIs" dxfId="26" priority="49" operator="equal">
      <formula>"BAJO-ACEPTABLE 2"</formula>
    </cfRule>
    <cfRule type="cellIs" dxfId="25" priority="50" operator="equal">
      <formula>"BAJO-TRIVIAL 1"</formula>
    </cfRule>
  </conditionalFormatting>
  <conditionalFormatting sqref="R8">
    <cfRule type="cellIs" dxfId="24" priority="1" operator="equal">
      <formula>"EXTREMA-INACEPTABLE 25"</formula>
    </cfRule>
    <cfRule type="cellIs" dxfId="23" priority="2" operator="equal">
      <formula>"EXTREMA-INACEPTABLE 20"</formula>
    </cfRule>
    <cfRule type="cellIs" dxfId="22" priority="3" operator="equal">
      <formula>"EXTREMA-INACEPTABLE 15"</formula>
    </cfRule>
    <cfRule type="cellIs" dxfId="21" priority="4" operator="equal">
      <formula>"EXTREMA-INACEPTABLE 10"</formula>
    </cfRule>
    <cfRule type="cellIs" dxfId="20" priority="5" operator="equal">
      <formula>"EXTREMA-INACEPTABLE 20"</formula>
    </cfRule>
    <cfRule type="cellIs" dxfId="19" priority="6" operator="equal">
      <formula>"EXTREMA-INACEPTABLE 16"</formula>
    </cfRule>
    <cfRule type="cellIs" dxfId="18" priority="7" operator="equal">
      <formula>"EXTREMA-INACEPTABLE 12"</formula>
    </cfRule>
    <cfRule type="cellIs" dxfId="17" priority="8" operator="equal">
      <formula>"EXTREMA- INACEPTABLE 15"</formula>
    </cfRule>
    <cfRule type="cellIs" dxfId="16" priority="9" operator="equal">
      <formula>"ALTA-IMPORTANTE 5"</formula>
    </cfRule>
    <cfRule type="cellIs" dxfId="15" priority="10" operator="equal">
      <formula>"ALTA-IMPORTANTE 8"</formula>
    </cfRule>
    <cfRule type="cellIs" dxfId="14" priority="11" operator="equal">
      <formula>"ALTA-IMPORTANTE 4"</formula>
    </cfRule>
    <cfRule type="cellIs" dxfId="13" priority="12" operator="equal">
      <formula>"ALTA-IMPORTANTE 12"</formula>
    </cfRule>
    <cfRule type="cellIs" dxfId="12" priority="13" operator="equal">
      <formula>"ALTA-IMPORTANTE 9"</formula>
    </cfRule>
    <cfRule type="cellIs" dxfId="11" priority="14" operator="equal">
      <formula>"ALTA-IMPORTANTE 10"</formula>
    </cfRule>
    <cfRule type="cellIs" dxfId="10" priority="15" operator="equal">
      <formula>"ALTA-IMPORTANTE 8"</formula>
    </cfRule>
    <cfRule type="cellIs" dxfId="9" priority="16" operator="equal">
      <formula>"ALTA-IMPORTANTE 5"</formula>
    </cfRule>
    <cfRule type="cellIs" dxfId="8" priority="17" operator="equal">
      <formula>"MODERADO 4"</formula>
    </cfRule>
    <cfRule type="cellIs" dxfId="7" priority="18" operator="equal">
      <formula>"MODERADO 6"</formula>
    </cfRule>
    <cfRule type="cellIs" dxfId="6" priority="19" operator="equal">
      <formula>"MODERADO 6"</formula>
    </cfRule>
    <cfRule type="cellIs" dxfId="5" priority="20" operator="equal">
      <formula>"MODERADO 3"</formula>
    </cfRule>
    <cfRule type="cellIs" dxfId="4" priority="21" operator="equal">
      <formula>"BAJO-TRIVIAL 3"</formula>
    </cfRule>
    <cfRule type="cellIs" dxfId="3" priority="22" operator="equal">
      <formula>"BAJO-ACEPTABLE 4"</formula>
    </cfRule>
    <cfRule type="cellIs" dxfId="2" priority="23" operator="equal">
      <formula>"BAJO-TRIVIAL 2"</formula>
    </cfRule>
    <cfRule type="cellIs" dxfId="1" priority="24" operator="equal">
      <formula>"BAJO-ACEPTABLE 2"</formula>
    </cfRule>
    <cfRule type="cellIs" dxfId="0" priority="25" operator="equal">
      <formula>"BAJO-TRIVIAL 1"</formula>
    </cfRule>
  </conditionalFormatting>
  <pageMargins left="0.70866141732283472" right="0.70866141732283472" top="0.74803149606299213" bottom="0.74803149606299213" header="0.31496062992125984" footer="0.31496062992125984"/>
  <pageSetup scale="25" orientation="landscape" r:id="rId1"/>
  <headerFooter>
    <oddFooter>&amp;LAprobó: Yanira Villamil S. - Jefe Oficina de Control Interno 
Revisó: Flor Alicia Rojas/OCI 
Elaboró: Marcela López/Manuel Chisco/ Emilse Rodriguez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A1:AR71"/>
  <sheetViews>
    <sheetView zoomScale="70" zoomScaleNormal="70" workbookViewId="0">
      <selection activeCell="C41" sqref="C41:F41"/>
    </sheetView>
  </sheetViews>
  <sheetFormatPr baseColWidth="10" defaultColWidth="11.42578125" defaultRowHeight="15" x14ac:dyDescent="0.25"/>
  <cols>
    <col min="1" max="1" width="7.5703125" style="370" customWidth="1"/>
    <col min="2" max="2" width="7.140625" style="370" customWidth="1"/>
    <col min="3" max="22" width="7.28515625" style="370" customWidth="1"/>
    <col min="23" max="23" width="9" style="370" customWidth="1"/>
    <col min="24" max="24" width="11.42578125" style="370"/>
    <col min="25" max="25" width="2.5703125" style="370" bestFit="1" customWidth="1"/>
    <col min="26" max="26" width="7.85546875" style="370" customWidth="1"/>
    <col min="27" max="27" width="6.5703125" style="370" bestFit="1" customWidth="1"/>
    <col min="28" max="28" width="5.42578125" style="370" bestFit="1" customWidth="1"/>
    <col min="29" max="30" width="5.7109375" style="370" customWidth="1"/>
    <col min="31" max="31" width="6.28515625" style="370" bestFit="1" customWidth="1"/>
    <col min="32" max="32" width="5.28515625" style="370" bestFit="1" customWidth="1"/>
    <col min="33" max="33" width="7.140625" style="370" customWidth="1"/>
    <col min="34" max="34" width="11.42578125" style="370"/>
    <col min="35" max="35" width="5.42578125" style="370" bestFit="1" customWidth="1"/>
    <col min="36" max="36" width="6.28515625" style="370" bestFit="1" customWidth="1"/>
    <col min="37" max="37" width="11" style="370" customWidth="1"/>
    <col min="38" max="38" width="6.7109375" style="370" customWidth="1"/>
    <col min="39" max="39" width="6.28515625" style="370" bestFit="1" customWidth="1"/>
    <col min="40" max="40" width="5.42578125" style="370" bestFit="1" customWidth="1"/>
    <col min="41" max="41" width="8.140625" style="370" customWidth="1"/>
    <col min="42" max="42" width="8.5703125" style="370" customWidth="1"/>
    <col min="43" max="43" width="5.42578125" style="370" bestFit="1" customWidth="1"/>
    <col min="44" max="44" width="8.140625" style="370" customWidth="1"/>
    <col min="45" max="16384" width="11.42578125" style="370"/>
  </cols>
  <sheetData>
    <row r="1" spans="1:44" x14ac:dyDescent="0.25">
      <c r="B1" s="611" t="s">
        <v>582</v>
      </c>
      <c r="C1" s="611"/>
      <c r="D1" s="611"/>
      <c r="E1" s="611"/>
      <c r="F1" s="611"/>
      <c r="G1" s="611"/>
      <c r="H1" s="611"/>
      <c r="I1" s="611"/>
      <c r="J1" s="611"/>
      <c r="K1" s="611"/>
      <c r="L1" s="611"/>
      <c r="M1" s="611"/>
      <c r="N1" s="611"/>
      <c r="O1" s="611"/>
      <c r="P1" s="611"/>
      <c r="Q1" s="611"/>
      <c r="R1" s="611"/>
      <c r="S1" s="611"/>
      <c r="T1" s="611"/>
      <c r="U1" s="611"/>
      <c r="V1" s="611"/>
      <c r="W1" s="611"/>
      <c r="X1" s="611"/>
      <c r="Y1" s="611"/>
      <c r="Z1" s="611"/>
      <c r="AA1" s="611"/>
      <c r="AB1" s="611"/>
      <c r="AC1" s="611"/>
      <c r="AD1" s="611"/>
      <c r="AE1" s="611"/>
      <c r="AF1" s="611"/>
      <c r="AG1" s="611"/>
      <c r="AH1" s="611"/>
      <c r="AI1" s="611"/>
      <c r="AJ1" s="611"/>
      <c r="AK1" s="611"/>
      <c r="AL1" s="611"/>
      <c r="AM1" s="611"/>
      <c r="AN1" s="611"/>
      <c r="AO1" s="611"/>
      <c r="AP1" s="611"/>
      <c r="AQ1" s="611"/>
    </row>
    <row r="2" spans="1:44" x14ac:dyDescent="0.25">
      <c r="B2" s="611"/>
      <c r="C2" s="611"/>
      <c r="D2" s="611"/>
      <c r="E2" s="611"/>
      <c r="F2" s="611"/>
      <c r="G2" s="611"/>
      <c r="H2" s="611"/>
      <c r="I2" s="611"/>
      <c r="J2" s="611"/>
      <c r="K2" s="611"/>
      <c r="L2" s="611"/>
      <c r="M2" s="611"/>
      <c r="N2" s="611"/>
      <c r="O2" s="611"/>
      <c r="P2" s="611"/>
      <c r="Q2" s="611"/>
      <c r="R2" s="611"/>
      <c r="S2" s="611"/>
      <c r="T2" s="611"/>
      <c r="U2" s="611"/>
      <c r="V2" s="611"/>
      <c r="W2" s="611"/>
      <c r="X2" s="611"/>
      <c r="Y2" s="611"/>
      <c r="Z2" s="611"/>
      <c r="AA2" s="611"/>
      <c r="AB2" s="611"/>
      <c r="AC2" s="611"/>
      <c r="AD2" s="611"/>
      <c r="AE2" s="611"/>
      <c r="AF2" s="611"/>
      <c r="AG2" s="611"/>
      <c r="AH2" s="611"/>
      <c r="AI2" s="611"/>
      <c r="AJ2" s="611"/>
      <c r="AK2" s="611"/>
      <c r="AL2" s="611"/>
      <c r="AM2" s="611"/>
      <c r="AN2" s="611"/>
      <c r="AO2" s="611"/>
      <c r="AP2" s="611"/>
      <c r="AQ2" s="611"/>
    </row>
    <row r="3" spans="1:44" ht="15.75" thickBot="1" x14ac:dyDescent="0.3"/>
    <row r="4" spans="1:44" ht="16.5" thickTop="1" thickBot="1" x14ac:dyDescent="0.3">
      <c r="A4" s="616" t="s">
        <v>580</v>
      </c>
      <c r="B4" s="616"/>
      <c r="C4" s="617" t="s">
        <v>581</v>
      </c>
      <c r="D4" s="617"/>
      <c r="E4" s="617"/>
      <c r="F4" s="617"/>
      <c r="G4" s="617"/>
      <c r="H4" s="617"/>
      <c r="I4" s="617"/>
      <c r="J4" s="617"/>
      <c r="K4" s="617"/>
      <c r="L4" s="617"/>
      <c r="M4" s="617"/>
      <c r="N4" s="617"/>
      <c r="O4" s="617"/>
      <c r="P4" s="617"/>
      <c r="Q4" s="617"/>
      <c r="R4" s="617"/>
      <c r="S4" s="617"/>
      <c r="T4" s="617"/>
      <c r="U4" s="617"/>
      <c r="V4" s="617"/>
      <c r="X4" s="616" t="s">
        <v>580</v>
      </c>
      <c r="Y4" s="616"/>
      <c r="Z4" s="617" t="s">
        <v>579</v>
      </c>
      <c r="AA4" s="617"/>
      <c r="AB4" s="617"/>
      <c r="AC4" s="617"/>
      <c r="AD4" s="617"/>
      <c r="AE4" s="617"/>
      <c r="AF4" s="617"/>
      <c r="AG4" s="617"/>
      <c r="AH4" s="617"/>
      <c r="AI4" s="617"/>
      <c r="AJ4" s="617"/>
      <c r="AK4" s="617"/>
      <c r="AL4" s="617"/>
      <c r="AM4" s="617"/>
      <c r="AN4" s="617"/>
      <c r="AO4" s="617"/>
      <c r="AP4" s="617"/>
      <c r="AQ4" s="617"/>
      <c r="AR4" s="617"/>
    </row>
    <row r="5" spans="1:44" ht="16.5" thickTop="1" thickBot="1" x14ac:dyDescent="0.3">
      <c r="A5" s="615" t="s">
        <v>395</v>
      </c>
      <c r="B5" s="614">
        <v>5</v>
      </c>
      <c r="C5" s="394"/>
      <c r="D5" s="394"/>
      <c r="E5" s="394"/>
      <c r="F5" s="394"/>
      <c r="G5" s="395"/>
      <c r="H5" s="394"/>
      <c r="I5" s="394"/>
      <c r="J5" s="394"/>
      <c r="K5" s="406"/>
      <c r="L5" s="405"/>
      <c r="M5" s="405"/>
      <c r="N5" s="405"/>
      <c r="O5" s="406"/>
      <c r="P5" s="405"/>
      <c r="Q5" s="405"/>
      <c r="R5" s="405"/>
      <c r="S5" s="406"/>
      <c r="T5" s="405"/>
      <c r="U5" s="405"/>
      <c r="V5" s="405"/>
      <c r="X5" s="615" t="s">
        <v>395</v>
      </c>
      <c r="Y5" s="614">
        <v>5</v>
      </c>
      <c r="Z5" s="395"/>
      <c r="AA5" s="394"/>
      <c r="AB5" s="394"/>
      <c r="AC5" s="394"/>
      <c r="AD5" s="395"/>
      <c r="AE5" s="394"/>
      <c r="AF5" s="394"/>
      <c r="AG5" s="394"/>
      <c r="AH5" s="406"/>
      <c r="AI5" s="405"/>
      <c r="AJ5" s="405"/>
      <c r="AK5" s="405"/>
      <c r="AL5" s="406"/>
      <c r="AM5" s="405"/>
      <c r="AN5" s="405"/>
      <c r="AO5" s="405"/>
      <c r="AP5" s="406"/>
      <c r="AQ5" s="405"/>
      <c r="AR5" s="405"/>
    </row>
    <row r="6" spans="1:44" ht="16.5" thickTop="1" thickBot="1" x14ac:dyDescent="0.3">
      <c r="A6" s="615"/>
      <c r="B6" s="614"/>
      <c r="C6" s="389"/>
      <c r="D6" s="389"/>
      <c r="E6" s="389"/>
      <c r="F6" s="389"/>
      <c r="G6" s="390"/>
      <c r="H6" s="389"/>
      <c r="I6" s="389"/>
      <c r="J6" s="389"/>
      <c r="K6" s="404"/>
      <c r="L6" s="403"/>
      <c r="M6" s="403"/>
      <c r="N6" s="403"/>
      <c r="O6" s="404"/>
      <c r="P6" s="403" t="s">
        <v>506</v>
      </c>
      <c r="Q6" s="403"/>
      <c r="R6" s="403"/>
      <c r="S6" s="404"/>
      <c r="T6" s="403" t="s">
        <v>442</v>
      </c>
      <c r="U6" s="403"/>
      <c r="V6" s="403"/>
      <c r="X6" s="615"/>
      <c r="Y6" s="614"/>
      <c r="Z6" s="390"/>
      <c r="AA6" s="389"/>
      <c r="AB6" s="389"/>
      <c r="AC6" s="389"/>
      <c r="AD6" s="390"/>
      <c r="AE6" s="389"/>
      <c r="AF6" s="389"/>
      <c r="AG6" s="389"/>
      <c r="AH6" s="404"/>
      <c r="AI6" s="403"/>
      <c r="AJ6" s="403"/>
      <c r="AK6" s="403"/>
      <c r="AL6" s="404"/>
      <c r="AM6" s="403"/>
      <c r="AN6" s="403"/>
      <c r="AO6" s="403"/>
      <c r="AP6" s="404"/>
      <c r="AQ6" s="403"/>
      <c r="AR6" s="403"/>
    </row>
    <row r="7" spans="1:44" ht="16.5" thickTop="1" thickBot="1" x14ac:dyDescent="0.3">
      <c r="A7" s="615"/>
      <c r="B7" s="614"/>
      <c r="C7" s="389"/>
      <c r="D7" s="389"/>
      <c r="E7" s="389"/>
      <c r="F7" s="389"/>
      <c r="G7" s="390"/>
      <c r="H7" s="389"/>
      <c r="I7" s="389"/>
      <c r="J7" s="389"/>
      <c r="K7" s="404"/>
      <c r="L7" s="403"/>
      <c r="M7" s="403"/>
      <c r="N7" s="403"/>
      <c r="O7" s="404"/>
      <c r="P7" s="403"/>
      <c r="Q7" s="403"/>
      <c r="R7" s="403"/>
      <c r="S7" s="404"/>
      <c r="T7" s="403"/>
      <c r="U7" s="403"/>
      <c r="V7" s="403"/>
      <c r="X7" s="615"/>
      <c r="Y7" s="614"/>
      <c r="Z7" s="390"/>
      <c r="AA7" s="389"/>
      <c r="AB7" s="389"/>
      <c r="AC7" s="389"/>
      <c r="AD7" s="390"/>
      <c r="AE7" s="389"/>
      <c r="AF7" s="389"/>
      <c r="AG7" s="389"/>
      <c r="AH7" s="404"/>
      <c r="AI7" s="403"/>
      <c r="AJ7" s="403"/>
      <c r="AK7" s="403"/>
      <c r="AL7" s="404"/>
      <c r="AM7" s="403"/>
      <c r="AN7" s="403"/>
      <c r="AO7" s="403"/>
      <c r="AP7" s="404"/>
      <c r="AQ7" s="403"/>
      <c r="AR7" s="403"/>
    </row>
    <row r="8" spans="1:44" ht="16.5" thickTop="1" thickBot="1" x14ac:dyDescent="0.3">
      <c r="A8" s="615"/>
      <c r="B8" s="614"/>
      <c r="C8" s="389"/>
      <c r="D8" s="389"/>
      <c r="E8" s="389"/>
      <c r="F8" s="389"/>
      <c r="G8" s="390"/>
      <c r="H8" s="389"/>
      <c r="I8" s="389"/>
      <c r="J8" s="389"/>
      <c r="K8" s="404"/>
      <c r="L8" s="403"/>
      <c r="M8" s="403"/>
      <c r="N8" s="403"/>
      <c r="O8" s="404"/>
      <c r="P8" s="403"/>
      <c r="Q8" s="403"/>
      <c r="R8" s="403"/>
      <c r="S8" s="404"/>
      <c r="T8" s="403"/>
      <c r="U8" s="403"/>
      <c r="V8" s="403"/>
      <c r="X8" s="615"/>
      <c r="Y8" s="614"/>
      <c r="Z8" s="390"/>
      <c r="AA8" s="389"/>
      <c r="AB8" s="389"/>
      <c r="AC8" s="389"/>
      <c r="AD8" s="390"/>
      <c r="AE8" s="389"/>
      <c r="AF8" s="389"/>
      <c r="AG8" s="389"/>
      <c r="AH8" s="404"/>
      <c r="AI8" s="403"/>
      <c r="AJ8" s="403"/>
      <c r="AK8" s="403"/>
      <c r="AL8" s="404"/>
      <c r="AM8" s="403"/>
      <c r="AN8" s="403"/>
      <c r="AO8" s="403"/>
      <c r="AP8" s="404"/>
      <c r="AQ8" s="403"/>
      <c r="AR8" s="403"/>
    </row>
    <row r="9" spans="1:44" ht="16.5" thickTop="1" thickBot="1" x14ac:dyDescent="0.3">
      <c r="A9" s="615"/>
      <c r="B9" s="614"/>
      <c r="C9" s="389"/>
      <c r="D9" s="389"/>
      <c r="E9" s="389"/>
      <c r="F9" s="389"/>
      <c r="G9" s="390"/>
      <c r="H9" s="389"/>
      <c r="I9" s="389"/>
      <c r="J9" s="389"/>
      <c r="K9" s="404"/>
      <c r="L9" s="403"/>
      <c r="M9" s="403"/>
      <c r="N9" s="403"/>
      <c r="O9" s="404"/>
      <c r="P9" s="403"/>
      <c r="Q9" s="403"/>
      <c r="R9" s="403"/>
      <c r="S9" s="404"/>
      <c r="T9" s="403"/>
      <c r="U9" s="403"/>
      <c r="V9" s="403"/>
      <c r="X9" s="615"/>
      <c r="Y9" s="614"/>
      <c r="Z9" s="390"/>
      <c r="AA9" s="389"/>
      <c r="AB9" s="389"/>
      <c r="AC9" s="389"/>
      <c r="AD9" s="390"/>
      <c r="AE9" s="389"/>
      <c r="AF9" s="389"/>
      <c r="AG9" s="389"/>
      <c r="AH9" s="404"/>
      <c r="AI9" s="403"/>
      <c r="AJ9" s="403"/>
      <c r="AK9" s="403"/>
      <c r="AL9" s="404"/>
      <c r="AM9" s="403"/>
      <c r="AN9" s="403"/>
      <c r="AO9" s="403"/>
      <c r="AP9" s="404"/>
      <c r="AQ9" s="403"/>
      <c r="AR9" s="403"/>
    </row>
    <row r="10" spans="1:44" ht="16.5" thickTop="1" thickBot="1" x14ac:dyDescent="0.3">
      <c r="A10" s="615"/>
      <c r="B10" s="614"/>
      <c r="C10" s="389"/>
      <c r="D10" s="389"/>
      <c r="E10" s="389"/>
      <c r="F10" s="389"/>
      <c r="G10" s="390"/>
      <c r="H10" s="389"/>
      <c r="I10" s="389"/>
      <c r="J10" s="389"/>
      <c r="K10" s="404"/>
      <c r="L10" s="403"/>
      <c r="M10" s="403"/>
      <c r="N10" s="403"/>
      <c r="O10" s="404"/>
      <c r="P10" s="403"/>
      <c r="Q10" s="403"/>
      <c r="R10" s="403"/>
      <c r="S10" s="404"/>
      <c r="T10" s="403"/>
      <c r="U10" s="403"/>
      <c r="V10" s="403"/>
      <c r="X10" s="615"/>
      <c r="Y10" s="614"/>
      <c r="Z10" s="390"/>
      <c r="AA10" s="389"/>
      <c r="AB10" s="389"/>
      <c r="AC10" s="389"/>
      <c r="AD10" s="390"/>
      <c r="AE10" s="389"/>
      <c r="AF10" s="389"/>
      <c r="AG10" s="389"/>
      <c r="AH10" s="404"/>
      <c r="AI10" s="403"/>
      <c r="AJ10" s="403"/>
      <c r="AK10" s="403"/>
      <c r="AL10" s="404"/>
      <c r="AM10" s="403"/>
      <c r="AN10" s="403"/>
      <c r="AO10" s="403"/>
      <c r="AP10" s="404"/>
      <c r="AQ10" s="403"/>
      <c r="AR10" s="403"/>
    </row>
    <row r="11" spans="1:44" ht="16.5" thickTop="1" thickBot="1" x14ac:dyDescent="0.3">
      <c r="A11" s="615"/>
      <c r="B11" s="614"/>
      <c r="C11" s="380"/>
      <c r="D11" s="380"/>
      <c r="E11" s="380"/>
      <c r="F11" s="380"/>
      <c r="G11" s="381"/>
      <c r="H11" s="380"/>
      <c r="I11" s="380"/>
      <c r="J11" s="380"/>
      <c r="K11" s="402"/>
      <c r="L11" s="401"/>
      <c r="M11" s="401"/>
      <c r="N11" s="401"/>
      <c r="O11" s="402"/>
      <c r="P11" s="401"/>
      <c r="Q11" s="401"/>
      <c r="R11" s="401"/>
      <c r="S11" s="402"/>
      <c r="T11" s="401"/>
      <c r="U11" s="401"/>
      <c r="V11" s="401"/>
      <c r="X11" s="615"/>
      <c r="Y11" s="614"/>
      <c r="Z11" s="381"/>
      <c r="AA11" s="380"/>
      <c r="AB11" s="380"/>
      <c r="AC11" s="380"/>
      <c r="AD11" s="381"/>
      <c r="AE11" s="380"/>
      <c r="AF11" s="380"/>
      <c r="AG11" s="380"/>
      <c r="AH11" s="402"/>
      <c r="AI11" s="401"/>
      <c r="AJ11" s="401"/>
      <c r="AK11" s="401"/>
      <c r="AL11" s="402"/>
      <c r="AM11" s="401"/>
      <c r="AN11" s="401"/>
      <c r="AO11" s="401"/>
      <c r="AP11" s="402"/>
      <c r="AQ11" s="401"/>
      <c r="AR11" s="401"/>
    </row>
    <row r="12" spans="1:44" ht="16.5" thickTop="1" thickBot="1" x14ac:dyDescent="0.3">
      <c r="A12" s="615" t="s">
        <v>578</v>
      </c>
      <c r="B12" s="614">
        <v>4</v>
      </c>
      <c r="C12" s="396"/>
      <c r="D12" s="396"/>
      <c r="E12" s="396"/>
      <c r="F12" s="396"/>
      <c r="G12" s="395"/>
      <c r="H12" s="394"/>
      <c r="I12" s="394"/>
      <c r="J12" s="394"/>
      <c r="K12" s="395"/>
      <c r="L12" s="394"/>
      <c r="M12" s="394"/>
      <c r="N12" s="394"/>
      <c r="O12" s="406"/>
      <c r="P12" s="405"/>
      <c r="Q12" s="405"/>
      <c r="R12" s="405"/>
      <c r="S12" s="406"/>
      <c r="T12" s="405"/>
      <c r="U12" s="405"/>
      <c r="V12" s="405"/>
      <c r="X12" s="615" t="s">
        <v>578</v>
      </c>
      <c r="Y12" s="614">
        <v>4</v>
      </c>
      <c r="Z12" s="397"/>
      <c r="AA12" s="396"/>
      <c r="AB12" s="396"/>
      <c r="AC12" s="396"/>
      <c r="AD12" s="395"/>
      <c r="AE12" s="394"/>
      <c r="AF12" s="394"/>
      <c r="AG12" s="394"/>
      <c r="AH12" s="395"/>
      <c r="AI12" s="394"/>
      <c r="AJ12" s="394"/>
      <c r="AK12" s="394"/>
      <c r="AL12" s="406"/>
      <c r="AM12" s="405"/>
      <c r="AN12" s="405"/>
      <c r="AO12" s="405"/>
      <c r="AP12" s="406"/>
      <c r="AQ12" s="405"/>
      <c r="AR12" s="405"/>
    </row>
    <row r="13" spans="1:44" ht="16.5" thickTop="1" thickBot="1" x14ac:dyDescent="0.3">
      <c r="A13" s="615"/>
      <c r="B13" s="614"/>
      <c r="C13" s="382"/>
      <c r="D13" s="382" t="s">
        <v>468</v>
      </c>
      <c r="E13" s="382" t="s">
        <v>461</v>
      </c>
      <c r="F13" s="382"/>
      <c r="G13" s="390"/>
      <c r="H13" s="389" t="s">
        <v>514</v>
      </c>
      <c r="I13" s="389" t="s">
        <v>503</v>
      </c>
      <c r="J13" s="389"/>
      <c r="K13" s="390"/>
      <c r="L13" s="389" t="s">
        <v>512</v>
      </c>
      <c r="M13" s="389" t="s">
        <v>508</v>
      </c>
      <c r="N13" s="389"/>
      <c r="O13" s="404"/>
      <c r="P13" s="403" t="s">
        <v>502</v>
      </c>
      <c r="Q13" s="403" t="s">
        <v>489</v>
      </c>
      <c r="R13" s="403"/>
      <c r="S13" s="404"/>
      <c r="T13" s="403" t="s">
        <v>464</v>
      </c>
      <c r="U13" s="403"/>
      <c r="V13" s="403"/>
      <c r="X13" s="615"/>
      <c r="Y13" s="614"/>
      <c r="Z13" s="391"/>
      <c r="AA13" s="382" t="s">
        <v>461</v>
      </c>
      <c r="AB13" s="382"/>
      <c r="AC13" s="382"/>
      <c r="AD13" s="390"/>
      <c r="AE13" s="389" t="s">
        <v>459</v>
      </c>
      <c r="AF13" s="389"/>
      <c r="AG13" s="389"/>
      <c r="AH13" s="390"/>
      <c r="AI13" s="389" t="s">
        <v>467</v>
      </c>
      <c r="AJ13" s="389" t="s">
        <v>349</v>
      </c>
      <c r="AK13" s="389"/>
      <c r="AL13" s="404"/>
      <c r="AM13" s="403" t="s">
        <v>470</v>
      </c>
      <c r="AN13" s="403"/>
      <c r="AO13" s="403"/>
      <c r="AP13" s="404"/>
      <c r="AQ13" s="403"/>
      <c r="AR13" s="403"/>
    </row>
    <row r="14" spans="1:44" ht="16.5" thickTop="1" thickBot="1" x14ac:dyDescent="0.3">
      <c r="A14" s="615"/>
      <c r="B14" s="614"/>
      <c r="C14" s="382"/>
      <c r="D14" s="382"/>
      <c r="E14" s="382"/>
      <c r="F14" s="382"/>
      <c r="G14" s="390"/>
      <c r="H14" s="389" t="s">
        <v>459</v>
      </c>
      <c r="I14" s="389"/>
      <c r="J14" s="389"/>
      <c r="K14" s="390"/>
      <c r="L14" s="389" t="s">
        <v>504</v>
      </c>
      <c r="M14" s="389" t="s">
        <v>467</v>
      </c>
      <c r="N14" s="389"/>
      <c r="O14" s="404"/>
      <c r="P14" s="403" t="s">
        <v>470</v>
      </c>
      <c r="Q14" s="403" t="s">
        <v>441</v>
      </c>
      <c r="R14" s="403"/>
      <c r="S14" s="404"/>
      <c r="T14" s="403"/>
      <c r="U14" s="403"/>
      <c r="V14" s="403"/>
      <c r="X14" s="615"/>
      <c r="Y14" s="614"/>
      <c r="Z14" s="391"/>
      <c r="AA14" s="382"/>
      <c r="AB14" s="382"/>
      <c r="AC14" s="382"/>
      <c r="AD14" s="390"/>
      <c r="AE14" s="389" t="s">
        <v>503</v>
      </c>
      <c r="AF14" s="389"/>
      <c r="AG14" s="389"/>
      <c r="AH14" s="390"/>
      <c r="AI14" s="389" t="s">
        <v>506</v>
      </c>
      <c r="AJ14" s="389"/>
      <c r="AK14" s="389"/>
      <c r="AL14" s="404"/>
      <c r="AM14" s="403"/>
      <c r="AN14" s="403"/>
      <c r="AO14" s="403"/>
      <c r="AP14" s="404"/>
      <c r="AQ14" s="403"/>
      <c r="AR14" s="403"/>
    </row>
    <row r="15" spans="1:44" ht="16.5" thickTop="1" thickBot="1" x14ac:dyDescent="0.3">
      <c r="A15" s="615"/>
      <c r="B15" s="614"/>
      <c r="C15" s="382"/>
      <c r="D15" s="411"/>
      <c r="E15" s="411"/>
      <c r="F15" s="382"/>
      <c r="G15" s="390"/>
      <c r="H15" s="389"/>
      <c r="I15" s="389"/>
      <c r="J15" s="389"/>
      <c r="K15" s="390"/>
      <c r="L15" s="389" t="s">
        <v>466</v>
      </c>
      <c r="M15" s="389" t="s">
        <v>462</v>
      </c>
      <c r="N15" s="389"/>
      <c r="O15" s="404"/>
      <c r="P15" s="403" t="s">
        <v>387</v>
      </c>
      <c r="Q15" s="403"/>
      <c r="R15" s="403"/>
      <c r="S15" s="404"/>
      <c r="T15" s="403"/>
      <c r="U15" s="403"/>
      <c r="V15" s="403"/>
      <c r="X15" s="615"/>
      <c r="Y15" s="614"/>
      <c r="Z15" s="391"/>
      <c r="AA15" s="411"/>
      <c r="AB15" s="382"/>
      <c r="AC15" s="382"/>
      <c r="AD15" s="390"/>
      <c r="AE15" s="389"/>
      <c r="AF15" s="389"/>
      <c r="AG15" s="389"/>
      <c r="AH15" s="390"/>
      <c r="AI15" s="389"/>
      <c r="AJ15" s="389"/>
      <c r="AK15" s="389"/>
      <c r="AL15" s="404"/>
      <c r="AM15" s="403"/>
      <c r="AN15" s="403"/>
      <c r="AO15" s="403"/>
      <c r="AP15" s="404"/>
      <c r="AQ15" s="403"/>
      <c r="AR15" s="403"/>
    </row>
    <row r="16" spans="1:44" ht="16.5" thickTop="1" thickBot="1" x14ac:dyDescent="0.3">
      <c r="A16" s="615"/>
      <c r="B16" s="614"/>
      <c r="C16" s="382"/>
      <c r="D16" s="382"/>
      <c r="E16" s="382"/>
      <c r="F16" s="382"/>
      <c r="G16" s="390"/>
      <c r="H16" s="389"/>
      <c r="I16" s="389"/>
      <c r="J16" s="389"/>
      <c r="K16" s="390"/>
      <c r="L16" s="389" t="s">
        <v>443</v>
      </c>
      <c r="M16" s="389" t="s">
        <v>425</v>
      </c>
      <c r="N16" s="389"/>
      <c r="O16" s="404"/>
      <c r="P16" s="403"/>
      <c r="Q16" s="403"/>
      <c r="R16" s="403"/>
      <c r="S16" s="404"/>
      <c r="T16" s="403"/>
      <c r="U16" s="403"/>
      <c r="V16" s="403"/>
      <c r="X16" s="615"/>
      <c r="Y16" s="614"/>
      <c r="Z16" s="391"/>
      <c r="AA16" s="382"/>
      <c r="AB16" s="382"/>
      <c r="AC16" s="382"/>
      <c r="AD16" s="390"/>
      <c r="AE16" s="389"/>
      <c r="AF16" s="389"/>
      <c r="AG16" s="389"/>
      <c r="AH16" s="390"/>
      <c r="AI16" s="389"/>
      <c r="AJ16" s="389"/>
      <c r="AK16" s="389"/>
      <c r="AL16" s="404"/>
      <c r="AM16" s="403"/>
      <c r="AN16" s="403"/>
      <c r="AO16" s="403"/>
      <c r="AP16" s="404"/>
      <c r="AQ16" s="403"/>
      <c r="AR16" s="403"/>
    </row>
    <row r="17" spans="1:44" ht="16.5" thickTop="1" thickBot="1" x14ac:dyDescent="0.3">
      <c r="A17" s="615"/>
      <c r="B17" s="614"/>
      <c r="C17" s="382"/>
      <c r="D17" s="382"/>
      <c r="E17" s="382"/>
      <c r="F17" s="382"/>
      <c r="G17" s="390"/>
      <c r="H17" s="389"/>
      <c r="I17" s="389"/>
      <c r="J17" s="389"/>
      <c r="K17" s="390"/>
      <c r="L17" s="389" t="s">
        <v>408</v>
      </c>
      <c r="M17" s="389" t="s">
        <v>349</v>
      </c>
      <c r="N17" s="389"/>
      <c r="O17" s="404"/>
      <c r="P17" s="403"/>
      <c r="Q17" s="403"/>
      <c r="R17" s="403"/>
      <c r="S17" s="404"/>
      <c r="T17" s="403"/>
      <c r="U17" s="403"/>
      <c r="V17" s="403"/>
      <c r="X17" s="615"/>
      <c r="Y17" s="614"/>
      <c r="Z17" s="391"/>
      <c r="AA17" s="382"/>
      <c r="AB17" s="382"/>
      <c r="AC17" s="382"/>
      <c r="AD17" s="390"/>
      <c r="AE17" s="389"/>
      <c r="AF17" s="389"/>
      <c r="AG17" s="389"/>
      <c r="AH17" s="390"/>
      <c r="AI17" s="389"/>
      <c r="AJ17" s="389"/>
      <c r="AK17" s="389"/>
      <c r="AL17" s="404"/>
      <c r="AM17" s="403"/>
      <c r="AN17" s="403"/>
      <c r="AO17" s="403"/>
      <c r="AP17" s="404"/>
      <c r="AQ17" s="403"/>
      <c r="AR17" s="403"/>
    </row>
    <row r="18" spans="1:44" ht="16.5" thickTop="1" thickBot="1" x14ac:dyDescent="0.3">
      <c r="A18" s="615"/>
      <c r="B18" s="614"/>
      <c r="C18" s="387"/>
      <c r="D18" s="387"/>
      <c r="E18" s="387"/>
      <c r="F18" s="387"/>
      <c r="G18" s="381"/>
      <c r="H18" s="380"/>
      <c r="I18" s="380"/>
      <c r="J18" s="380"/>
      <c r="K18" s="381"/>
      <c r="L18" s="380"/>
      <c r="M18" s="380"/>
      <c r="N18" s="380"/>
      <c r="O18" s="402"/>
      <c r="P18" s="401"/>
      <c r="Q18" s="401"/>
      <c r="R18" s="401"/>
      <c r="S18" s="402"/>
      <c r="T18" s="401"/>
      <c r="U18" s="401"/>
      <c r="V18" s="401"/>
      <c r="X18" s="615"/>
      <c r="Y18" s="614"/>
      <c r="Z18" s="383"/>
      <c r="AA18" s="387"/>
      <c r="AB18" s="387"/>
      <c r="AC18" s="387"/>
      <c r="AD18" s="381"/>
      <c r="AE18" s="380"/>
      <c r="AF18" s="380"/>
      <c r="AG18" s="380"/>
      <c r="AH18" s="381"/>
      <c r="AI18" s="380"/>
      <c r="AJ18" s="380"/>
      <c r="AK18" s="380"/>
      <c r="AL18" s="402"/>
      <c r="AM18" s="401"/>
      <c r="AN18" s="401"/>
      <c r="AO18" s="401"/>
      <c r="AP18" s="402"/>
      <c r="AQ18" s="401"/>
      <c r="AR18" s="401"/>
    </row>
    <row r="19" spans="1:44" ht="16.5" thickTop="1" thickBot="1" x14ac:dyDescent="0.3">
      <c r="A19" s="615" t="s">
        <v>321</v>
      </c>
      <c r="B19" s="614">
        <v>3</v>
      </c>
      <c r="C19" s="399"/>
      <c r="D19" s="399"/>
      <c r="E19" s="399"/>
      <c r="F19" s="399"/>
      <c r="G19" s="397"/>
      <c r="H19" s="396"/>
      <c r="I19" s="396"/>
      <c r="J19" s="396"/>
      <c r="K19" s="395"/>
      <c r="L19" s="394"/>
      <c r="M19" s="394"/>
      <c r="N19" s="394"/>
      <c r="O19" s="406"/>
      <c r="P19" s="405"/>
      <c r="Q19" s="405"/>
      <c r="R19" s="409"/>
      <c r="S19" s="406"/>
      <c r="T19" s="405"/>
      <c r="U19" s="405"/>
      <c r="V19" s="405"/>
      <c r="X19" s="615" t="s">
        <v>321</v>
      </c>
      <c r="Y19" s="614">
        <v>3</v>
      </c>
      <c r="Z19" s="400"/>
      <c r="AA19" s="399"/>
      <c r="AB19" s="393"/>
      <c r="AC19" s="399"/>
      <c r="AD19" s="397"/>
      <c r="AE19" s="396"/>
      <c r="AF19" s="396"/>
      <c r="AG19" s="396"/>
      <c r="AH19" s="395"/>
      <c r="AI19" s="394"/>
      <c r="AJ19" s="394"/>
      <c r="AK19" s="394"/>
      <c r="AL19" s="406"/>
      <c r="AM19" s="405"/>
      <c r="AN19" s="405"/>
      <c r="AO19" s="405"/>
      <c r="AP19" s="406"/>
      <c r="AQ19" s="405"/>
      <c r="AR19" s="405"/>
    </row>
    <row r="20" spans="1:44" ht="16.5" thickTop="1" thickBot="1" x14ac:dyDescent="0.3">
      <c r="A20" s="615"/>
      <c r="B20" s="614"/>
      <c r="C20" s="388"/>
      <c r="D20" s="388" t="s">
        <v>380</v>
      </c>
      <c r="E20" s="388" t="s">
        <v>379</v>
      </c>
      <c r="F20" s="388"/>
      <c r="G20" s="391"/>
      <c r="H20" s="382" t="s">
        <v>463</v>
      </c>
      <c r="I20" s="382" t="s">
        <v>448</v>
      </c>
      <c r="J20" s="382"/>
      <c r="K20" s="390"/>
      <c r="L20" s="389" t="s">
        <v>521</v>
      </c>
      <c r="M20" s="389" t="s">
        <v>517</v>
      </c>
      <c r="N20" s="389"/>
      <c r="O20" s="404"/>
      <c r="P20" s="403" t="s">
        <v>505</v>
      </c>
      <c r="Q20" s="403" t="s">
        <v>460</v>
      </c>
      <c r="R20" s="409"/>
      <c r="S20" s="404"/>
      <c r="T20" s="403" t="s">
        <v>386</v>
      </c>
      <c r="U20" s="403"/>
      <c r="V20" s="403"/>
      <c r="X20" s="615"/>
      <c r="Y20" s="614"/>
      <c r="Z20" s="386"/>
      <c r="AA20" s="388"/>
      <c r="AB20" s="393"/>
      <c r="AC20" s="388"/>
      <c r="AD20" s="391"/>
      <c r="AE20" s="382" t="s">
        <v>463</v>
      </c>
      <c r="AF20" s="382" t="s">
        <v>425</v>
      </c>
      <c r="AG20" s="382"/>
      <c r="AH20" s="390"/>
      <c r="AI20" s="389" t="s">
        <v>508</v>
      </c>
      <c r="AJ20" s="389" t="s">
        <v>504</v>
      </c>
      <c r="AK20" s="389"/>
      <c r="AL20" s="404"/>
      <c r="AM20" s="403" t="s">
        <v>502</v>
      </c>
      <c r="AN20" s="403" t="s">
        <v>489</v>
      </c>
      <c r="AO20" s="403"/>
      <c r="AP20" s="404"/>
      <c r="AQ20" s="403" t="s">
        <v>442</v>
      </c>
      <c r="AR20" s="403"/>
    </row>
    <row r="21" spans="1:44" ht="16.5" thickTop="1" thickBot="1" x14ac:dyDescent="0.3">
      <c r="A21" s="615"/>
      <c r="B21" s="614"/>
      <c r="C21" s="388"/>
      <c r="D21" s="388"/>
      <c r="E21" s="388"/>
      <c r="F21" s="388"/>
      <c r="G21" s="391"/>
      <c r="H21" s="382" t="s">
        <v>446</v>
      </c>
      <c r="I21" s="382" t="s">
        <v>423</v>
      </c>
      <c r="J21" s="382"/>
      <c r="K21" s="390"/>
      <c r="L21" s="389" t="s">
        <v>516</v>
      </c>
      <c r="M21" s="389" t="s">
        <v>449</v>
      </c>
      <c r="N21" s="389"/>
      <c r="O21" s="404"/>
      <c r="P21" s="403" t="s">
        <v>444</v>
      </c>
      <c r="Q21" s="403" t="s">
        <v>424</v>
      </c>
      <c r="R21" s="409"/>
      <c r="S21" s="404"/>
      <c r="T21" s="403"/>
      <c r="U21" s="403"/>
      <c r="V21" s="403"/>
      <c r="X21" s="615"/>
      <c r="Y21" s="614"/>
      <c r="Z21" s="386"/>
      <c r="AA21" s="388" t="s">
        <v>514</v>
      </c>
      <c r="AB21" s="393"/>
      <c r="AC21" s="388"/>
      <c r="AD21" s="391"/>
      <c r="AE21" s="382"/>
      <c r="AF21" s="382"/>
      <c r="AG21" s="382"/>
      <c r="AH21" s="390"/>
      <c r="AI21" s="389" t="s">
        <v>505</v>
      </c>
      <c r="AJ21" s="389" t="s">
        <v>462</v>
      </c>
      <c r="AK21" s="389"/>
      <c r="AL21" s="404"/>
      <c r="AM21" s="403"/>
      <c r="AN21" s="403"/>
      <c r="AO21" s="403"/>
      <c r="AP21" s="404"/>
      <c r="AQ21" s="410"/>
      <c r="AR21" s="403"/>
    </row>
    <row r="22" spans="1:44" ht="16.5" thickTop="1" thickBot="1" x14ac:dyDescent="0.3">
      <c r="A22" s="615"/>
      <c r="B22" s="614"/>
      <c r="C22" s="388"/>
      <c r="D22" s="388"/>
      <c r="E22" s="388"/>
      <c r="F22" s="388"/>
      <c r="G22" s="391"/>
      <c r="H22" s="382" t="s">
        <v>402</v>
      </c>
      <c r="I22" s="382" t="s">
        <v>401</v>
      </c>
      <c r="J22" s="382"/>
      <c r="K22" s="390"/>
      <c r="L22" s="389" t="s">
        <v>447</v>
      </c>
      <c r="M22" s="389" t="s">
        <v>422</v>
      </c>
      <c r="N22" s="389"/>
      <c r="O22" s="404"/>
      <c r="P22" s="403" t="s">
        <v>403</v>
      </c>
      <c r="Q22" s="403" t="s">
        <v>384</v>
      </c>
      <c r="R22" s="409"/>
      <c r="S22" s="404"/>
      <c r="T22" s="403"/>
      <c r="U22" s="403"/>
      <c r="V22" s="403"/>
      <c r="X22" s="615"/>
      <c r="Y22" s="614"/>
      <c r="Z22" s="386"/>
      <c r="AA22" s="388"/>
      <c r="AB22" s="393"/>
      <c r="AC22" s="388"/>
      <c r="AD22" s="391"/>
      <c r="AE22" s="382"/>
      <c r="AF22" s="382"/>
      <c r="AG22" s="382"/>
      <c r="AH22" s="390"/>
      <c r="AI22" s="389" t="s">
        <v>424</v>
      </c>
      <c r="AJ22" s="389" t="s">
        <v>408</v>
      </c>
      <c r="AK22" s="389"/>
      <c r="AL22" s="404"/>
      <c r="AM22" s="403"/>
      <c r="AN22" s="403"/>
      <c r="AO22" s="403"/>
      <c r="AP22" s="404"/>
      <c r="AQ22" s="403"/>
      <c r="AR22" s="403"/>
    </row>
    <row r="23" spans="1:44" ht="16.5" thickTop="1" thickBot="1" x14ac:dyDescent="0.3">
      <c r="A23" s="615"/>
      <c r="B23" s="614"/>
      <c r="C23" s="388"/>
      <c r="D23" s="388"/>
      <c r="E23" s="388"/>
      <c r="F23" s="388"/>
      <c r="G23" s="391"/>
      <c r="H23" s="382" t="s">
        <v>381</v>
      </c>
      <c r="I23" s="382" t="s">
        <v>376</v>
      </c>
      <c r="J23" s="382"/>
      <c r="K23" s="390"/>
      <c r="L23" s="389" t="s">
        <v>421</v>
      </c>
      <c r="M23" s="389" t="s">
        <v>406</v>
      </c>
      <c r="N23" s="389"/>
      <c r="O23" s="404"/>
      <c r="P23" s="403" t="s">
        <v>365</v>
      </c>
      <c r="Q23" s="403"/>
      <c r="R23" s="409"/>
      <c r="S23" s="404"/>
      <c r="T23" s="403"/>
      <c r="U23" s="403"/>
      <c r="V23" s="403"/>
      <c r="X23" s="615"/>
      <c r="Y23" s="614"/>
      <c r="Z23" s="386"/>
      <c r="AA23" s="388"/>
      <c r="AB23" s="393"/>
      <c r="AC23" s="388"/>
      <c r="AD23" s="391"/>
      <c r="AE23" s="382"/>
      <c r="AF23" s="382"/>
      <c r="AG23" s="382"/>
      <c r="AH23" s="390"/>
      <c r="AI23" s="389" t="s">
        <v>387</v>
      </c>
      <c r="AJ23" s="389" t="s">
        <v>323</v>
      </c>
      <c r="AK23" s="389"/>
      <c r="AL23" s="404"/>
      <c r="AM23" s="403"/>
      <c r="AN23" s="403"/>
      <c r="AO23" s="403"/>
      <c r="AP23" s="404"/>
      <c r="AQ23" s="403"/>
      <c r="AR23" s="403"/>
    </row>
    <row r="24" spans="1:44" ht="16.5" thickTop="1" thickBot="1" x14ac:dyDescent="0.3">
      <c r="A24" s="615"/>
      <c r="B24" s="614"/>
      <c r="C24" s="388"/>
      <c r="D24" s="388"/>
      <c r="E24" s="388"/>
      <c r="F24" s="388"/>
      <c r="G24" s="391"/>
      <c r="H24" s="382"/>
      <c r="I24" s="382"/>
      <c r="J24" s="382"/>
      <c r="K24" s="390"/>
      <c r="L24" s="389" t="s">
        <v>323</v>
      </c>
      <c r="M24" s="389"/>
      <c r="N24" s="389"/>
      <c r="O24" s="404"/>
      <c r="P24" s="403"/>
      <c r="Q24" s="403"/>
      <c r="R24" s="409"/>
      <c r="S24" s="404"/>
      <c r="T24" s="403"/>
      <c r="U24" s="403"/>
      <c r="V24" s="403"/>
      <c r="X24" s="615"/>
      <c r="Y24" s="614"/>
      <c r="Z24" s="386"/>
      <c r="AA24" s="388"/>
      <c r="AB24" s="393"/>
      <c r="AC24" s="388"/>
      <c r="AD24" s="391"/>
      <c r="AE24" s="382"/>
      <c r="AF24" s="382"/>
      <c r="AG24" s="382"/>
      <c r="AH24" s="390"/>
      <c r="AI24" s="389"/>
      <c r="AJ24" s="389"/>
      <c r="AK24" s="389"/>
      <c r="AL24" s="404"/>
      <c r="AM24" s="403"/>
      <c r="AN24" s="403"/>
      <c r="AO24" s="403"/>
      <c r="AP24" s="404"/>
      <c r="AQ24" s="403"/>
      <c r="AR24" s="403"/>
    </row>
    <row r="25" spans="1:44" ht="16.5" thickTop="1" thickBot="1" x14ac:dyDescent="0.3">
      <c r="A25" s="615"/>
      <c r="B25" s="614"/>
      <c r="C25" s="385"/>
      <c r="D25" s="385"/>
      <c r="E25" s="385"/>
      <c r="F25" s="385"/>
      <c r="G25" s="383"/>
      <c r="H25" s="387"/>
      <c r="I25" s="387"/>
      <c r="J25" s="387"/>
      <c r="K25" s="381"/>
      <c r="L25" s="380"/>
      <c r="M25" s="380"/>
      <c r="N25" s="380"/>
      <c r="O25" s="402"/>
      <c r="P25" s="401"/>
      <c r="Q25" s="401"/>
      <c r="R25" s="409"/>
      <c r="S25" s="402"/>
      <c r="T25" s="401"/>
      <c r="U25" s="401"/>
      <c r="V25" s="401"/>
      <c r="X25" s="615"/>
      <c r="Y25" s="614"/>
      <c r="Z25" s="408"/>
      <c r="AA25" s="385"/>
      <c r="AB25" s="385"/>
      <c r="AC25" s="385"/>
      <c r="AD25" s="383"/>
      <c r="AE25" s="387"/>
      <c r="AF25" s="387"/>
      <c r="AG25" s="387"/>
      <c r="AH25" s="381"/>
      <c r="AI25" s="380"/>
      <c r="AJ25" s="380"/>
      <c r="AK25" s="380"/>
      <c r="AL25" s="402"/>
      <c r="AM25" s="401"/>
      <c r="AN25" s="401"/>
      <c r="AO25" s="401"/>
      <c r="AP25" s="402"/>
      <c r="AQ25" s="401"/>
      <c r="AR25" s="401"/>
    </row>
    <row r="26" spans="1:44" ht="16.5" thickTop="1" thickBot="1" x14ac:dyDescent="0.3">
      <c r="A26" s="615" t="s">
        <v>341</v>
      </c>
      <c r="B26" s="614">
        <v>2</v>
      </c>
      <c r="C26" s="399"/>
      <c r="D26" s="399"/>
      <c r="E26" s="399"/>
      <c r="F26" s="399"/>
      <c r="G26" s="400"/>
      <c r="H26" s="399"/>
      <c r="I26" s="399"/>
      <c r="J26" s="399"/>
      <c r="K26" s="397"/>
      <c r="L26" s="396"/>
      <c r="M26" s="396"/>
      <c r="N26" s="396"/>
      <c r="O26" s="395"/>
      <c r="P26" s="394"/>
      <c r="Q26" s="394"/>
      <c r="R26" s="394"/>
      <c r="S26" s="406"/>
      <c r="T26" s="405"/>
      <c r="U26" s="405"/>
      <c r="V26" s="405"/>
      <c r="X26" s="615" t="s">
        <v>341</v>
      </c>
      <c r="Y26" s="614">
        <v>2</v>
      </c>
      <c r="Z26" s="400"/>
      <c r="AA26" s="399"/>
      <c r="AB26" s="399"/>
      <c r="AC26" s="399"/>
      <c r="AD26" s="400"/>
      <c r="AE26" s="399"/>
      <c r="AF26" s="399"/>
      <c r="AG26" s="399"/>
      <c r="AH26" s="397"/>
      <c r="AI26" s="382"/>
      <c r="AJ26" s="407"/>
      <c r="AK26" s="382"/>
      <c r="AL26" s="395"/>
      <c r="AM26" s="394"/>
      <c r="AN26" s="394"/>
      <c r="AO26" s="394"/>
      <c r="AP26" s="406"/>
      <c r="AQ26" s="405"/>
      <c r="AR26" s="405"/>
    </row>
    <row r="27" spans="1:44" ht="16.5" thickTop="1" thickBot="1" x14ac:dyDescent="0.3">
      <c r="A27" s="615"/>
      <c r="B27" s="614"/>
      <c r="C27" s="388"/>
      <c r="D27" s="388"/>
      <c r="E27" s="388"/>
      <c r="F27" s="388"/>
      <c r="G27" s="386"/>
      <c r="H27" s="388" t="s">
        <v>515</v>
      </c>
      <c r="I27" s="388" t="s">
        <v>420</v>
      </c>
      <c r="J27" s="388"/>
      <c r="K27" s="391"/>
      <c r="L27" s="382" t="s">
        <v>511</v>
      </c>
      <c r="M27" s="382" t="s">
        <v>488</v>
      </c>
      <c r="N27" s="382"/>
      <c r="O27" s="390"/>
      <c r="P27" s="389"/>
      <c r="Q27" s="389"/>
      <c r="R27" s="389"/>
      <c r="S27" s="404"/>
      <c r="T27" s="403"/>
      <c r="U27" s="403"/>
      <c r="V27" s="403"/>
      <c r="X27" s="615"/>
      <c r="Y27" s="614"/>
      <c r="Z27" s="386"/>
      <c r="AA27" s="388" t="s">
        <v>468</v>
      </c>
      <c r="AB27" s="388" t="s">
        <v>466</v>
      </c>
      <c r="AC27" s="388"/>
      <c r="AD27" s="386"/>
      <c r="AE27" s="388" t="s">
        <v>449</v>
      </c>
      <c r="AF27" s="388" t="s">
        <v>422</v>
      </c>
      <c r="AG27" s="388"/>
      <c r="AH27" s="391"/>
      <c r="AI27" s="382" t="s">
        <v>464</v>
      </c>
      <c r="AJ27" s="382" t="s">
        <v>512</v>
      </c>
      <c r="AK27" s="382"/>
      <c r="AL27" s="390"/>
      <c r="AM27" s="389" t="s">
        <v>460</v>
      </c>
      <c r="AN27" s="389" t="s">
        <v>441</v>
      </c>
      <c r="AO27" s="389"/>
      <c r="AP27" s="404"/>
      <c r="AQ27" s="403"/>
      <c r="AR27" s="403"/>
    </row>
    <row r="28" spans="1:44" ht="16.5" thickTop="1" thickBot="1" x14ac:dyDescent="0.3">
      <c r="A28" s="615"/>
      <c r="B28" s="614"/>
      <c r="C28" s="388"/>
      <c r="D28" s="388"/>
      <c r="E28" s="388"/>
      <c r="F28" s="388"/>
      <c r="G28" s="386"/>
      <c r="H28" s="388"/>
      <c r="I28" s="388"/>
      <c r="J28" s="388"/>
      <c r="K28" s="391"/>
      <c r="L28" s="382" t="s">
        <v>382</v>
      </c>
      <c r="M28" s="382"/>
      <c r="N28" s="382"/>
      <c r="O28" s="390"/>
      <c r="P28" s="389"/>
      <c r="Q28" s="389"/>
      <c r="R28" s="389"/>
      <c r="S28" s="404"/>
      <c r="T28" s="403"/>
      <c r="U28" s="403"/>
      <c r="V28" s="403"/>
      <c r="X28" s="615"/>
      <c r="Y28" s="614"/>
      <c r="Z28" s="386"/>
      <c r="AA28" s="388" t="s">
        <v>423</v>
      </c>
      <c r="AB28" s="388" t="s">
        <v>402</v>
      </c>
      <c r="AC28" s="388"/>
      <c r="AD28" s="386"/>
      <c r="AE28" s="388"/>
      <c r="AF28" s="388"/>
      <c r="AG28" s="388"/>
      <c r="AH28" s="391"/>
      <c r="AI28" s="382" t="s">
        <v>443</v>
      </c>
      <c r="AJ28" s="382" t="s">
        <v>406</v>
      </c>
      <c r="AK28" s="382"/>
      <c r="AL28" s="390"/>
      <c r="AM28" s="389" t="s">
        <v>386</v>
      </c>
      <c r="AN28" s="389"/>
      <c r="AO28" s="389"/>
      <c r="AP28" s="404"/>
      <c r="AQ28" s="403"/>
      <c r="AR28" s="403"/>
    </row>
    <row r="29" spans="1:44" ht="16.5" thickTop="1" thickBot="1" x14ac:dyDescent="0.3">
      <c r="A29" s="615"/>
      <c r="B29" s="614"/>
      <c r="C29" s="388"/>
      <c r="D29" s="388"/>
      <c r="E29" s="388"/>
      <c r="F29" s="388"/>
      <c r="G29" s="386"/>
      <c r="H29" s="388"/>
      <c r="I29" s="388"/>
      <c r="J29" s="388"/>
      <c r="K29" s="391"/>
      <c r="L29" s="382"/>
      <c r="M29" s="382"/>
      <c r="N29" s="382"/>
      <c r="O29" s="390"/>
      <c r="P29" s="389"/>
      <c r="Q29" s="389"/>
      <c r="R29" s="389"/>
      <c r="S29" s="404"/>
      <c r="T29" s="403"/>
      <c r="U29" s="403"/>
      <c r="V29" s="403"/>
      <c r="X29" s="615"/>
      <c r="Y29" s="614"/>
      <c r="Z29" s="386"/>
      <c r="AA29" s="388" t="s">
        <v>401</v>
      </c>
      <c r="AB29" s="388" t="s">
        <v>379</v>
      </c>
      <c r="AC29" s="388"/>
      <c r="AD29" s="386"/>
      <c r="AE29" s="388"/>
      <c r="AF29" s="388"/>
      <c r="AG29" s="388"/>
      <c r="AH29" s="391"/>
      <c r="AI29" s="382" t="s">
        <v>384</v>
      </c>
      <c r="AJ29" s="382" t="s">
        <v>365</v>
      </c>
      <c r="AK29" s="382"/>
      <c r="AL29" s="390"/>
      <c r="AM29" s="389"/>
      <c r="AN29" s="389"/>
      <c r="AO29" s="389"/>
      <c r="AP29" s="404"/>
      <c r="AQ29" s="403"/>
      <c r="AR29" s="403"/>
    </row>
    <row r="30" spans="1:44" ht="16.5" thickTop="1" thickBot="1" x14ac:dyDescent="0.3">
      <c r="A30" s="615"/>
      <c r="B30" s="614"/>
      <c r="C30" s="388"/>
      <c r="D30" s="388"/>
      <c r="E30" s="388"/>
      <c r="F30" s="388"/>
      <c r="G30" s="386"/>
      <c r="H30" s="388"/>
      <c r="I30" s="388"/>
      <c r="J30" s="388"/>
      <c r="K30" s="391"/>
      <c r="L30" s="382"/>
      <c r="M30" s="382"/>
      <c r="N30" s="382"/>
      <c r="O30" s="390"/>
      <c r="P30" s="389"/>
      <c r="Q30" s="389"/>
      <c r="R30" s="389"/>
      <c r="S30" s="404"/>
      <c r="T30" s="403"/>
      <c r="U30" s="403"/>
      <c r="V30" s="403"/>
      <c r="X30" s="615"/>
      <c r="Y30" s="614"/>
      <c r="Z30" s="386"/>
      <c r="AA30" s="388"/>
      <c r="AB30" s="388"/>
      <c r="AC30" s="388"/>
      <c r="AD30" s="386"/>
      <c r="AE30" s="388"/>
      <c r="AF30" s="388"/>
      <c r="AG30" s="388"/>
      <c r="AH30" s="391"/>
      <c r="AI30" s="382"/>
      <c r="AJ30" s="382"/>
      <c r="AK30" s="382"/>
      <c r="AL30" s="390"/>
      <c r="AM30" s="389"/>
      <c r="AN30" s="389"/>
      <c r="AO30" s="389"/>
      <c r="AP30" s="404"/>
      <c r="AQ30" s="403"/>
      <c r="AR30" s="403"/>
    </row>
    <row r="31" spans="1:44" ht="16.5" thickTop="1" thickBot="1" x14ac:dyDescent="0.3">
      <c r="A31" s="615"/>
      <c r="B31" s="614"/>
      <c r="C31" s="388"/>
      <c r="D31" s="388"/>
      <c r="E31" s="388"/>
      <c r="F31" s="388"/>
      <c r="G31" s="386"/>
      <c r="H31" s="388"/>
      <c r="I31" s="388"/>
      <c r="J31" s="388"/>
      <c r="K31" s="391"/>
      <c r="L31" s="382"/>
      <c r="M31" s="382"/>
      <c r="N31" s="382"/>
      <c r="O31" s="390"/>
      <c r="P31" s="389"/>
      <c r="Q31" s="389"/>
      <c r="R31" s="389"/>
      <c r="S31" s="404"/>
      <c r="T31" s="403"/>
      <c r="U31" s="403"/>
      <c r="V31" s="403"/>
      <c r="X31" s="615"/>
      <c r="Y31" s="614"/>
      <c r="Z31" s="386"/>
      <c r="AA31" s="388"/>
      <c r="AB31" s="388"/>
      <c r="AC31" s="388"/>
      <c r="AD31" s="386"/>
      <c r="AE31" s="388"/>
      <c r="AF31" s="388"/>
      <c r="AG31" s="388"/>
      <c r="AH31" s="391"/>
      <c r="AI31" s="382"/>
      <c r="AJ31" s="382"/>
      <c r="AK31" s="382"/>
      <c r="AL31" s="390"/>
      <c r="AM31" s="389"/>
      <c r="AN31" s="389"/>
      <c r="AO31" s="389"/>
      <c r="AP31" s="404"/>
      <c r="AQ31" s="403"/>
      <c r="AR31" s="403"/>
    </row>
    <row r="32" spans="1:44" ht="16.5" thickTop="1" thickBot="1" x14ac:dyDescent="0.3">
      <c r="A32" s="615"/>
      <c r="B32" s="614"/>
      <c r="C32" s="385"/>
      <c r="D32" s="385"/>
      <c r="E32" s="385"/>
      <c r="F32" s="385"/>
      <c r="G32" s="386"/>
      <c r="H32" s="385"/>
      <c r="I32" s="385"/>
      <c r="J32" s="385"/>
      <c r="K32" s="383"/>
      <c r="L32" s="387"/>
      <c r="M32" s="387"/>
      <c r="N32" s="387"/>
      <c r="O32" s="381"/>
      <c r="P32" s="380"/>
      <c r="Q32" s="380"/>
      <c r="R32" s="380"/>
      <c r="S32" s="402"/>
      <c r="T32" s="401"/>
      <c r="U32" s="401"/>
      <c r="V32" s="401"/>
      <c r="X32" s="615"/>
      <c r="Y32" s="614"/>
      <c r="Z32" s="386"/>
      <c r="AA32" s="385"/>
      <c r="AB32" s="385"/>
      <c r="AC32" s="385"/>
      <c r="AD32" s="386"/>
      <c r="AE32" s="388"/>
      <c r="AF32" s="388"/>
      <c r="AG32" s="388"/>
      <c r="AH32" s="383"/>
      <c r="AI32" s="387"/>
      <c r="AJ32" s="387"/>
      <c r="AK32" s="387"/>
      <c r="AL32" s="381"/>
      <c r="AM32" s="380"/>
      <c r="AN32" s="380"/>
      <c r="AO32" s="380"/>
      <c r="AP32" s="402"/>
      <c r="AQ32" s="401"/>
      <c r="AR32" s="401"/>
    </row>
    <row r="33" spans="1:44" ht="16.5" thickTop="1" thickBot="1" x14ac:dyDescent="0.3">
      <c r="A33" s="615" t="s">
        <v>469</v>
      </c>
      <c r="B33" s="614">
        <v>1</v>
      </c>
      <c r="C33" s="399"/>
      <c r="D33" s="399"/>
      <c r="E33" s="399"/>
      <c r="F33" s="399"/>
      <c r="G33" s="400"/>
      <c r="H33" s="399"/>
      <c r="I33" s="393"/>
      <c r="J33" s="399"/>
      <c r="K33" s="397"/>
      <c r="L33" s="396"/>
      <c r="M33" s="396"/>
      <c r="N33" s="396"/>
      <c r="O33" s="395"/>
      <c r="P33" s="394"/>
      <c r="Q33" s="394"/>
      <c r="R33" s="394"/>
      <c r="S33" s="395"/>
      <c r="T33" s="394"/>
      <c r="U33" s="394"/>
      <c r="V33" s="394"/>
      <c r="X33" s="615" t="s">
        <v>469</v>
      </c>
      <c r="Y33" s="614">
        <v>1</v>
      </c>
      <c r="Z33" s="400"/>
      <c r="AA33" s="399"/>
      <c r="AB33" s="393"/>
      <c r="AC33" s="399"/>
      <c r="AD33" s="400"/>
      <c r="AE33" s="399"/>
      <c r="AF33" s="399"/>
      <c r="AG33" s="398"/>
      <c r="AH33" s="397"/>
      <c r="AI33" s="396"/>
      <c r="AJ33" s="396"/>
      <c r="AK33" s="396"/>
      <c r="AL33" s="395"/>
      <c r="AM33" s="394"/>
      <c r="AN33" s="394"/>
      <c r="AO33" s="394"/>
      <c r="AP33" s="395"/>
      <c r="AQ33" s="394"/>
      <c r="AR33" s="394"/>
    </row>
    <row r="34" spans="1:44" ht="16.5" thickTop="1" thickBot="1" x14ac:dyDescent="0.3">
      <c r="A34" s="615"/>
      <c r="B34" s="614"/>
      <c r="C34" s="388"/>
      <c r="D34" s="388"/>
      <c r="E34" s="388"/>
      <c r="F34" s="388"/>
      <c r="G34" s="386"/>
      <c r="H34" s="388"/>
      <c r="I34" s="393"/>
      <c r="J34" s="388"/>
      <c r="K34" s="391"/>
      <c r="L34" s="382" t="s">
        <v>509</v>
      </c>
      <c r="M34" s="382"/>
      <c r="N34" s="382"/>
      <c r="O34" s="390"/>
      <c r="P34" s="389"/>
      <c r="Q34" s="389"/>
      <c r="R34" s="389"/>
      <c r="S34" s="390"/>
      <c r="T34" s="389" t="s">
        <v>522</v>
      </c>
      <c r="U34" s="389"/>
      <c r="V34" s="389"/>
      <c r="X34" s="615"/>
      <c r="Y34" s="614"/>
      <c r="Z34" s="386"/>
      <c r="AA34" s="388" t="s">
        <v>447</v>
      </c>
      <c r="AB34" s="388" t="s">
        <v>446</v>
      </c>
      <c r="AC34" s="388"/>
      <c r="AD34" s="386"/>
      <c r="AE34" s="388" t="s">
        <v>448</v>
      </c>
      <c r="AF34" s="388" t="s">
        <v>403</v>
      </c>
      <c r="AG34" s="392"/>
      <c r="AH34" s="391"/>
      <c r="AI34" s="382" t="s">
        <v>522</v>
      </c>
      <c r="AJ34" s="382" t="s">
        <v>521</v>
      </c>
      <c r="AK34" s="382"/>
      <c r="AL34" s="390"/>
      <c r="AM34" s="389" t="s">
        <v>444</v>
      </c>
      <c r="AN34" s="389"/>
      <c r="AO34" s="389"/>
      <c r="AP34" s="390"/>
      <c r="AQ34" s="389"/>
      <c r="AR34" s="389"/>
    </row>
    <row r="35" spans="1:44" ht="16.5" thickTop="1" thickBot="1" x14ac:dyDescent="0.3">
      <c r="A35" s="615"/>
      <c r="B35" s="614"/>
      <c r="C35" s="388"/>
      <c r="D35" s="388"/>
      <c r="E35" s="388"/>
      <c r="F35" s="388"/>
      <c r="G35" s="386"/>
      <c r="H35" s="388"/>
      <c r="I35" s="393"/>
      <c r="J35" s="388"/>
      <c r="K35" s="391"/>
      <c r="L35" s="382"/>
      <c r="M35" s="382"/>
      <c r="N35" s="382"/>
      <c r="O35" s="390"/>
      <c r="P35" s="389"/>
      <c r="Q35" s="389"/>
      <c r="R35" s="389"/>
      <c r="S35" s="390"/>
      <c r="T35" s="389"/>
      <c r="U35" s="389"/>
      <c r="V35" s="389"/>
      <c r="X35" s="615"/>
      <c r="Y35" s="614"/>
      <c r="Z35" s="386"/>
      <c r="AA35" s="388" t="s">
        <v>420</v>
      </c>
      <c r="AB35" s="388" t="s">
        <v>381</v>
      </c>
      <c r="AC35" s="388"/>
      <c r="AD35" s="386"/>
      <c r="AE35" s="388" t="s">
        <v>515</v>
      </c>
      <c r="AF35" s="388" t="s">
        <v>376</v>
      </c>
      <c r="AG35" s="392"/>
      <c r="AH35" s="391"/>
      <c r="AI35" s="382" t="s">
        <v>517</v>
      </c>
      <c r="AJ35" s="382" t="s">
        <v>511</v>
      </c>
      <c r="AK35" s="382"/>
      <c r="AL35" s="390"/>
      <c r="AM35" s="389"/>
      <c r="AN35" s="389"/>
      <c r="AO35" s="389"/>
      <c r="AP35" s="390"/>
      <c r="AQ35" s="389"/>
      <c r="AR35" s="389"/>
    </row>
    <row r="36" spans="1:44" ht="16.5" thickTop="1" thickBot="1" x14ac:dyDescent="0.3">
      <c r="A36" s="615"/>
      <c r="B36" s="614"/>
      <c r="C36" s="388"/>
      <c r="D36" s="388"/>
      <c r="E36" s="388"/>
      <c r="F36" s="388"/>
      <c r="G36" s="386"/>
      <c r="H36" s="388"/>
      <c r="I36" s="388"/>
      <c r="J36" s="388"/>
      <c r="K36" s="391"/>
      <c r="L36" s="382"/>
      <c r="M36" s="382"/>
      <c r="N36" s="382"/>
      <c r="O36" s="390"/>
      <c r="P36" s="389"/>
      <c r="Q36" s="389"/>
      <c r="R36" s="389"/>
      <c r="S36" s="390"/>
      <c r="T36" s="389"/>
      <c r="U36" s="389"/>
      <c r="V36" s="389"/>
      <c r="X36" s="615"/>
      <c r="Y36" s="614"/>
      <c r="Z36" s="386"/>
      <c r="AA36" s="388" t="s">
        <v>380</v>
      </c>
      <c r="AB36" s="388"/>
      <c r="AC36" s="388"/>
      <c r="AD36" s="386"/>
      <c r="AE36" s="388"/>
      <c r="AF36" s="388"/>
      <c r="AG36" s="392"/>
      <c r="AH36" s="391"/>
      <c r="AI36" s="382" t="s">
        <v>509</v>
      </c>
      <c r="AJ36" s="382" t="s">
        <v>516</v>
      </c>
      <c r="AK36" s="382"/>
      <c r="AL36" s="390"/>
      <c r="AM36" s="389"/>
      <c r="AN36" s="389"/>
      <c r="AO36" s="389"/>
      <c r="AP36" s="390"/>
      <c r="AQ36" s="389"/>
      <c r="AR36" s="389"/>
    </row>
    <row r="37" spans="1:44" ht="16.5" thickTop="1" thickBot="1" x14ac:dyDescent="0.3">
      <c r="A37" s="615"/>
      <c r="B37" s="614"/>
      <c r="C37" s="388"/>
      <c r="D37" s="388"/>
      <c r="E37" s="388"/>
      <c r="F37" s="388"/>
      <c r="G37" s="386"/>
      <c r="H37" s="388"/>
      <c r="I37" s="388"/>
      <c r="J37" s="388"/>
      <c r="K37" s="391"/>
      <c r="L37" s="382"/>
      <c r="M37" s="382"/>
      <c r="N37" s="382"/>
      <c r="O37" s="390"/>
      <c r="P37" s="389"/>
      <c r="Q37" s="389"/>
      <c r="R37" s="389"/>
      <c r="S37" s="390"/>
      <c r="T37" s="389"/>
      <c r="U37" s="389"/>
      <c r="V37" s="389"/>
      <c r="X37" s="615"/>
      <c r="Y37" s="614"/>
      <c r="Z37" s="386"/>
      <c r="AA37" s="388"/>
      <c r="AB37" s="388"/>
      <c r="AC37" s="388"/>
      <c r="AD37" s="386"/>
      <c r="AE37" s="388"/>
      <c r="AF37" s="388"/>
      <c r="AG37" s="392"/>
      <c r="AH37" s="391"/>
      <c r="AI37" s="382" t="s">
        <v>488</v>
      </c>
      <c r="AJ37" s="382" t="s">
        <v>421</v>
      </c>
      <c r="AK37" s="382"/>
      <c r="AL37" s="390"/>
      <c r="AM37" s="389"/>
      <c r="AN37" s="389"/>
      <c r="AO37" s="389"/>
      <c r="AP37" s="390"/>
      <c r="AQ37" s="389"/>
      <c r="AR37" s="389"/>
    </row>
    <row r="38" spans="1:44" ht="16.5" thickTop="1" thickBot="1" x14ac:dyDescent="0.3">
      <c r="A38" s="615"/>
      <c r="B38" s="614"/>
      <c r="C38" s="388"/>
      <c r="D38" s="388"/>
      <c r="E38" s="388"/>
      <c r="F38" s="388"/>
      <c r="G38" s="386"/>
      <c r="H38" s="388"/>
      <c r="I38" s="388"/>
      <c r="J38" s="388"/>
      <c r="K38" s="391"/>
      <c r="L38" s="382"/>
      <c r="M38" s="382"/>
      <c r="N38" s="382"/>
      <c r="O38" s="390"/>
      <c r="P38" s="389"/>
      <c r="Q38" s="389"/>
      <c r="R38" s="389"/>
      <c r="S38" s="390"/>
      <c r="T38" s="389"/>
      <c r="U38" s="389"/>
      <c r="V38" s="389"/>
      <c r="X38" s="615"/>
      <c r="Y38" s="614"/>
      <c r="Z38" s="386"/>
      <c r="AA38" s="388"/>
      <c r="AB38" s="388"/>
      <c r="AC38" s="388"/>
      <c r="AD38" s="386"/>
      <c r="AE38" s="388"/>
      <c r="AF38" s="388"/>
      <c r="AG38" s="392"/>
      <c r="AH38" s="391"/>
      <c r="AI38" s="382" t="s">
        <v>382</v>
      </c>
      <c r="AJ38" s="382"/>
      <c r="AK38" s="382"/>
      <c r="AL38" s="390"/>
      <c r="AM38" s="389"/>
      <c r="AN38" s="389"/>
      <c r="AO38" s="389"/>
      <c r="AP38" s="390"/>
      <c r="AQ38" s="389"/>
      <c r="AR38" s="389"/>
    </row>
    <row r="39" spans="1:44" ht="16.5" thickTop="1" thickBot="1" x14ac:dyDescent="0.3">
      <c r="A39" s="615"/>
      <c r="B39" s="614"/>
      <c r="C39" s="385"/>
      <c r="D39" s="385"/>
      <c r="E39" s="385"/>
      <c r="F39" s="385"/>
      <c r="G39" s="386"/>
      <c r="H39" s="388"/>
      <c r="I39" s="385"/>
      <c r="J39" s="385"/>
      <c r="K39" s="383"/>
      <c r="L39" s="387"/>
      <c r="M39" s="387"/>
      <c r="N39" s="387"/>
      <c r="O39" s="381"/>
      <c r="P39" s="380"/>
      <c r="Q39" s="380"/>
      <c r="R39" s="380"/>
      <c r="S39" s="381"/>
      <c r="T39" s="380"/>
      <c r="U39" s="380"/>
      <c r="V39" s="380"/>
      <c r="X39" s="615"/>
      <c r="Y39" s="614"/>
      <c r="Z39" s="386"/>
      <c r="AA39" s="385"/>
      <c r="AB39" s="385"/>
      <c r="AC39" s="385"/>
      <c r="AD39" s="386"/>
      <c r="AE39" s="385"/>
      <c r="AF39" s="385"/>
      <c r="AG39" s="384"/>
      <c r="AH39" s="383"/>
      <c r="AI39" s="382"/>
      <c r="AJ39" s="382"/>
      <c r="AK39" s="382"/>
      <c r="AL39" s="381"/>
      <c r="AM39" s="380"/>
      <c r="AN39" s="380"/>
      <c r="AO39" s="380"/>
      <c r="AP39" s="381"/>
      <c r="AQ39" s="380"/>
      <c r="AR39" s="380"/>
    </row>
    <row r="40" spans="1:44" ht="16.5" thickTop="1" thickBot="1" x14ac:dyDescent="0.3">
      <c r="A40" s="614" t="s">
        <v>577</v>
      </c>
      <c r="B40" s="614"/>
      <c r="C40" s="614">
        <v>1</v>
      </c>
      <c r="D40" s="614"/>
      <c r="E40" s="614"/>
      <c r="F40" s="614"/>
      <c r="G40" s="614">
        <v>2</v>
      </c>
      <c r="H40" s="614"/>
      <c r="I40" s="614"/>
      <c r="J40" s="614"/>
      <c r="K40" s="614">
        <v>3</v>
      </c>
      <c r="L40" s="614"/>
      <c r="M40" s="614"/>
      <c r="N40" s="614"/>
      <c r="O40" s="614">
        <v>4</v>
      </c>
      <c r="P40" s="614"/>
      <c r="Q40" s="614"/>
      <c r="R40" s="614"/>
      <c r="S40" s="614">
        <v>5</v>
      </c>
      <c r="T40" s="614"/>
      <c r="U40" s="614"/>
      <c r="V40" s="614"/>
      <c r="X40" s="614" t="s">
        <v>577</v>
      </c>
      <c r="Y40" s="614"/>
      <c r="Z40" s="614">
        <v>1</v>
      </c>
      <c r="AA40" s="614"/>
      <c r="AB40" s="614"/>
      <c r="AC40" s="614"/>
      <c r="AD40" s="614">
        <v>2</v>
      </c>
      <c r="AE40" s="614"/>
      <c r="AF40" s="614"/>
      <c r="AG40" s="614"/>
      <c r="AH40" s="614">
        <v>3</v>
      </c>
      <c r="AI40" s="614"/>
      <c r="AJ40" s="614"/>
      <c r="AK40" s="614"/>
      <c r="AL40" s="614">
        <v>4</v>
      </c>
      <c r="AM40" s="614"/>
      <c r="AN40" s="614"/>
      <c r="AO40" s="614"/>
      <c r="AP40" s="614">
        <v>5</v>
      </c>
      <c r="AQ40" s="614"/>
      <c r="AR40" s="614"/>
    </row>
    <row r="41" spans="1:44" ht="16.5" thickTop="1" thickBot="1" x14ac:dyDescent="0.3">
      <c r="A41" s="614"/>
      <c r="B41" s="614"/>
      <c r="C41" s="614" t="s">
        <v>768</v>
      </c>
      <c r="D41" s="614"/>
      <c r="E41" s="614"/>
      <c r="F41" s="614"/>
      <c r="G41" s="614" t="s">
        <v>375</v>
      </c>
      <c r="H41" s="614"/>
      <c r="I41" s="614"/>
      <c r="J41" s="614"/>
      <c r="K41" s="614" t="s">
        <v>358</v>
      </c>
      <c r="L41" s="614"/>
      <c r="M41" s="614"/>
      <c r="N41" s="614"/>
      <c r="O41" s="614" t="s">
        <v>363</v>
      </c>
      <c r="P41" s="614"/>
      <c r="Q41" s="614"/>
      <c r="R41" s="614"/>
      <c r="S41" s="614" t="s">
        <v>576</v>
      </c>
      <c r="T41" s="614"/>
      <c r="U41" s="614"/>
      <c r="V41" s="614"/>
      <c r="X41" s="614"/>
      <c r="Y41" s="614"/>
      <c r="Z41" s="614" t="s">
        <v>768</v>
      </c>
      <c r="AA41" s="614"/>
      <c r="AB41" s="614"/>
      <c r="AC41" s="614"/>
      <c r="AD41" s="614" t="s">
        <v>375</v>
      </c>
      <c r="AE41" s="614"/>
      <c r="AF41" s="614"/>
      <c r="AG41" s="614"/>
      <c r="AH41" s="614" t="s">
        <v>358</v>
      </c>
      <c r="AI41" s="614"/>
      <c r="AJ41" s="614"/>
      <c r="AK41" s="614"/>
      <c r="AL41" s="614" t="s">
        <v>363</v>
      </c>
      <c r="AM41" s="614"/>
      <c r="AN41" s="614"/>
      <c r="AO41" s="614"/>
      <c r="AP41" s="614" t="s">
        <v>576</v>
      </c>
      <c r="AQ41" s="614"/>
      <c r="AR41" s="614"/>
    </row>
    <row r="42" spans="1:44" ht="15.75" thickTop="1" x14ac:dyDescent="0.25"/>
    <row r="43" spans="1:44" ht="15" customHeight="1" x14ac:dyDescent="0.25">
      <c r="B43" s="374"/>
      <c r="C43" s="374"/>
      <c r="D43" s="374"/>
      <c r="E43" s="374"/>
      <c r="F43" s="374"/>
      <c r="G43" s="374"/>
      <c r="H43" s="374"/>
      <c r="I43" s="374"/>
      <c r="J43" s="374"/>
      <c r="K43" s="374"/>
      <c r="L43" s="374"/>
      <c r="M43" s="374"/>
      <c r="N43" s="374"/>
      <c r="O43" s="374"/>
      <c r="P43" s="374"/>
      <c r="Q43" s="374"/>
      <c r="R43" s="374"/>
      <c r="S43" s="374"/>
      <c r="T43" s="379"/>
      <c r="U43" s="378"/>
    </row>
    <row r="44" spans="1:44" x14ac:dyDescent="0.25">
      <c r="B44" s="374"/>
      <c r="C44" s="374"/>
      <c r="D44" s="374"/>
      <c r="E44" s="374"/>
      <c r="F44" s="374"/>
      <c r="G44" s="374"/>
      <c r="H44" s="374"/>
      <c r="I44" s="374"/>
      <c r="J44" s="374"/>
      <c r="K44" s="374"/>
      <c r="L44" s="374"/>
      <c r="M44" s="374"/>
      <c r="N44" s="374"/>
      <c r="O44" s="374"/>
      <c r="P44" s="374"/>
      <c r="Q44" s="374"/>
      <c r="R44" s="374"/>
      <c r="S44" s="374"/>
      <c r="T44" s="379"/>
      <c r="U44" s="378"/>
    </row>
    <row r="45" spans="1:44" x14ac:dyDescent="0.25">
      <c r="B45" s="618" t="s">
        <v>575</v>
      </c>
      <c r="C45" s="618"/>
      <c r="D45" s="612" t="s">
        <v>180</v>
      </c>
      <c r="E45" s="612"/>
      <c r="F45" s="612"/>
      <c r="G45" s="612"/>
      <c r="H45" s="612"/>
      <c r="I45" s="377" t="s">
        <v>574</v>
      </c>
      <c r="L45" s="620" t="s">
        <v>573</v>
      </c>
      <c r="M45" s="620"/>
      <c r="N45" s="376">
        <v>4</v>
      </c>
      <c r="O45" s="374"/>
      <c r="P45" s="374"/>
      <c r="Q45" s="374"/>
      <c r="R45" s="374"/>
      <c r="S45" s="374"/>
      <c r="T45" s="373"/>
    </row>
    <row r="46" spans="1:44" x14ac:dyDescent="0.25">
      <c r="B46" s="618"/>
      <c r="C46" s="618"/>
      <c r="D46" s="613" t="s">
        <v>572</v>
      </c>
      <c r="E46" s="613"/>
      <c r="F46" s="613"/>
      <c r="G46" s="613"/>
      <c r="H46" s="613"/>
      <c r="I46" s="372" t="s">
        <v>571</v>
      </c>
      <c r="L46" s="621" t="s">
        <v>358</v>
      </c>
      <c r="M46" s="621"/>
      <c r="N46" s="376">
        <v>14</v>
      </c>
      <c r="O46" s="374"/>
      <c r="P46" s="374"/>
      <c r="Q46" s="374"/>
      <c r="R46" s="374"/>
      <c r="S46" s="374"/>
      <c r="T46" s="373"/>
    </row>
    <row r="47" spans="1:44" x14ac:dyDescent="0.25">
      <c r="B47" s="618"/>
      <c r="C47" s="618"/>
      <c r="D47" s="613" t="s">
        <v>513</v>
      </c>
      <c r="E47" s="613"/>
      <c r="F47" s="613"/>
      <c r="G47" s="613"/>
      <c r="H47" s="613"/>
      <c r="I47" s="372" t="s">
        <v>570</v>
      </c>
      <c r="L47" s="622" t="s">
        <v>569</v>
      </c>
      <c r="M47" s="622"/>
      <c r="N47" s="376">
        <v>23</v>
      </c>
      <c r="O47" s="374"/>
      <c r="P47" s="374"/>
      <c r="Q47" s="374"/>
      <c r="R47" s="374"/>
      <c r="S47" s="374"/>
      <c r="T47" s="373"/>
    </row>
    <row r="48" spans="1:44" x14ac:dyDescent="0.25">
      <c r="B48" s="618"/>
      <c r="C48" s="618"/>
      <c r="D48" s="613" t="s">
        <v>510</v>
      </c>
      <c r="E48" s="613"/>
      <c r="F48" s="613"/>
      <c r="G48" s="613"/>
      <c r="H48" s="613"/>
      <c r="I48" s="372" t="s">
        <v>568</v>
      </c>
      <c r="L48" s="619" t="s">
        <v>567</v>
      </c>
      <c r="M48" s="619"/>
      <c r="N48" s="376">
        <v>16</v>
      </c>
      <c r="O48" s="374"/>
      <c r="P48" s="374"/>
      <c r="Q48" s="374"/>
      <c r="R48" s="374"/>
      <c r="S48" s="374"/>
      <c r="T48" s="373"/>
    </row>
    <row r="49" spans="2:24" x14ac:dyDescent="0.25">
      <c r="B49" s="618"/>
      <c r="C49" s="618"/>
      <c r="D49" s="613" t="s">
        <v>507</v>
      </c>
      <c r="E49" s="613"/>
      <c r="F49" s="613"/>
      <c r="G49" s="613"/>
      <c r="H49" s="613"/>
      <c r="I49" s="372" t="s">
        <v>566</v>
      </c>
      <c r="N49" s="375">
        <f>SUM(N45:N48)</f>
        <v>57</v>
      </c>
      <c r="O49" s="374"/>
      <c r="P49" s="374"/>
      <c r="Q49" s="374"/>
      <c r="R49" s="374"/>
      <c r="S49" s="374"/>
      <c r="T49" s="373"/>
    </row>
    <row r="50" spans="2:24" x14ac:dyDescent="0.25">
      <c r="B50" s="618"/>
      <c r="C50" s="618"/>
      <c r="D50" s="613" t="s">
        <v>182</v>
      </c>
      <c r="E50" s="613"/>
      <c r="F50" s="613"/>
      <c r="G50" s="613"/>
      <c r="H50" s="613"/>
      <c r="I50" s="372" t="s">
        <v>565</v>
      </c>
    </row>
    <row r="51" spans="2:24" x14ac:dyDescent="0.25">
      <c r="B51" s="618"/>
      <c r="C51" s="618"/>
      <c r="D51" s="613" t="s">
        <v>181</v>
      </c>
      <c r="E51" s="613"/>
      <c r="F51" s="613"/>
      <c r="G51" s="613"/>
      <c r="H51" s="613"/>
      <c r="I51" s="372" t="s">
        <v>564</v>
      </c>
    </row>
    <row r="52" spans="2:24" x14ac:dyDescent="0.25">
      <c r="B52" s="618"/>
      <c r="C52" s="618"/>
      <c r="D52" s="613" t="s">
        <v>183</v>
      </c>
      <c r="E52" s="613"/>
      <c r="F52" s="613"/>
      <c r="G52" s="613"/>
      <c r="H52" s="613"/>
      <c r="I52" s="372" t="s">
        <v>563</v>
      </c>
    </row>
    <row r="53" spans="2:24" x14ac:dyDescent="0.25">
      <c r="B53" s="618"/>
      <c r="C53" s="618"/>
      <c r="D53" s="613" t="s">
        <v>184</v>
      </c>
      <c r="E53" s="613"/>
      <c r="F53" s="613"/>
      <c r="G53" s="613"/>
      <c r="H53" s="613"/>
      <c r="I53" s="372" t="s">
        <v>562</v>
      </c>
    </row>
    <row r="54" spans="2:24" x14ac:dyDescent="0.25">
      <c r="B54" s="618"/>
      <c r="C54" s="618"/>
      <c r="D54" s="613" t="s">
        <v>561</v>
      </c>
      <c r="E54" s="613"/>
      <c r="F54" s="613"/>
      <c r="G54" s="613"/>
      <c r="H54" s="613"/>
      <c r="I54" s="372" t="s">
        <v>560</v>
      </c>
    </row>
    <row r="55" spans="2:24" x14ac:dyDescent="0.25">
      <c r="B55" s="618"/>
      <c r="C55" s="618"/>
      <c r="D55" s="613" t="s">
        <v>404</v>
      </c>
      <c r="E55" s="613"/>
      <c r="F55" s="613"/>
      <c r="G55" s="613"/>
      <c r="H55" s="613"/>
      <c r="I55" s="372" t="s">
        <v>559</v>
      </c>
    </row>
    <row r="56" spans="2:24" x14ac:dyDescent="0.25">
      <c r="B56" s="618"/>
      <c r="C56" s="618"/>
      <c r="D56" s="613" t="s">
        <v>186</v>
      </c>
      <c r="E56" s="613"/>
      <c r="F56" s="613"/>
      <c r="G56" s="613"/>
      <c r="H56" s="613"/>
      <c r="I56" s="372" t="s">
        <v>558</v>
      </c>
    </row>
    <row r="57" spans="2:24" x14ac:dyDescent="0.25">
      <c r="B57" s="618"/>
      <c r="C57" s="618"/>
      <c r="D57" s="613" t="s">
        <v>383</v>
      </c>
      <c r="E57" s="613"/>
      <c r="F57" s="613"/>
      <c r="G57" s="613"/>
      <c r="H57" s="613"/>
      <c r="I57" s="372" t="s">
        <v>557</v>
      </c>
    </row>
    <row r="58" spans="2:24" x14ac:dyDescent="0.25">
      <c r="B58" s="618"/>
      <c r="C58" s="618"/>
      <c r="D58" s="613" t="s">
        <v>187</v>
      </c>
      <c r="E58" s="613"/>
      <c r="F58" s="613"/>
      <c r="G58" s="613"/>
      <c r="H58" s="613"/>
      <c r="I58" s="372" t="s">
        <v>556</v>
      </c>
    </row>
    <row r="59" spans="2:24" x14ac:dyDescent="0.25">
      <c r="B59" s="618"/>
      <c r="C59" s="618"/>
      <c r="D59" s="613" t="s">
        <v>188</v>
      </c>
      <c r="E59" s="613"/>
      <c r="F59" s="613"/>
      <c r="G59" s="613"/>
      <c r="H59" s="613"/>
      <c r="I59" s="372" t="s">
        <v>555</v>
      </c>
      <c r="W59" s="371"/>
      <c r="X59" s="371"/>
    </row>
    <row r="60" spans="2:24" x14ac:dyDescent="0.25">
      <c r="B60" s="618"/>
      <c r="C60" s="618"/>
      <c r="D60" s="613" t="s">
        <v>189</v>
      </c>
      <c r="E60" s="613"/>
      <c r="F60" s="613"/>
      <c r="G60" s="613"/>
      <c r="H60" s="613"/>
      <c r="I60" s="372" t="s">
        <v>554</v>
      </c>
      <c r="W60" s="371"/>
      <c r="X60" s="371"/>
    </row>
    <row r="61" spans="2:24" x14ac:dyDescent="0.25">
      <c r="W61" s="371"/>
      <c r="X61" s="371"/>
    </row>
    <row r="62" spans="2:24" x14ac:dyDescent="0.25">
      <c r="W62" s="371"/>
      <c r="X62" s="371"/>
    </row>
    <row r="63" spans="2:24" x14ac:dyDescent="0.25">
      <c r="W63" s="371"/>
      <c r="X63" s="371"/>
    </row>
    <row r="64" spans="2:24" x14ac:dyDescent="0.25">
      <c r="W64" s="371"/>
      <c r="X64" s="371"/>
    </row>
    <row r="65" spans="23:24" x14ac:dyDescent="0.25">
      <c r="W65" s="371"/>
      <c r="X65" s="371"/>
    </row>
    <row r="66" spans="23:24" x14ac:dyDescent="0.25">
      <c r="W66" s="371"/>
      <c r="X66" s="371"/>
    </row>
    <row r="67" spans="23:24" x14ac:dyDescent="0.25">
      <c r="W67" s="371"/>
      <c r="X67" s="371"/>
    </row>
    <row r="68" spans="23:24" x14ac:dyDescent="0.25">
      <c r="W68" s="371"/>
      <c r="X68" s="371"/>
    </row>
    <row r="69" spans="23:24" x14ac:dyDescent="0.25">
      <c r="W69" s="371"/>
      <c r="X69" s="371"/>
    </row>
    <row r="70" spans="23:24" x14ac:dyDescent="0.25">
      <c r="W70" s="371"/>
      <c r="X70" s="371"/>
    </row>
    <row r="71" spans="23:24" x14ac:dyDescent="0.25">
      <c r="W71" s="371"/>
      <c r="X71" s="371"/>
    </row>
  </sheetData>
  <mergeCells count="68">
    <mergeCell ref="A4:B4"/>
    <mergeCell ref="C4:V4"/>
    <mergeCell ref="A5:A11"/>
    <mergeCell ref="B5:B11"/>
    <mergeCell ref="A12:A18"/>
    <mergeCell ref="B12:B18"/>
    <mergeCell ref="A19:A25"/>
    <mergeCell ref="B19:B25"/>
    <mergeCell ref="A26:A32"/>
    <mergeCell ref="B26:B32"/>
    <mergeCell ref="A33:A39"/>
    <mergeCell ref="B33:B39"/>
    <mergeCell ref="O40:R40"/>
    <mergeCell ref="S40:V40"/>
    <mergeCell ref="C41:F41"/>
    <mergeCell ref="G41:J41"/>
    <mergeCell ref="K41:N41"/>
    <mergeCell ref="O41:R41"/>
    <mergeCell ref="S41:V41"/>
    <mergeCell ref="D50:H50"/>
    <mergeCell ref="D51:H51"/>
    <mergeCell ref="D52:H52"/>
    <mergeCell ref="D53:H53"/>
    <mergeCell ref="D59:H59"/>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X4:Y4"/>
    <mergeCell ref="Z4:AR4"/>
    <mergeCell ref="X5:X11"/>
    <mergeCell ref="Y5:Y11"/>
    <mergeCell ref="X12:X18"/>
    <mergeCell ref="Y12:Y18"/>
    <mergeCell ref="X19:X25"/>
    <mergeCell ref="Y19:Y25"/>
    <mergeCell ref="X26:X32"/>
    <mergeCell ref="Y26:Y32"/>
    <mergeCell ref="X33:X39"/>
    <mergeCell ref="Y33:Y39"/>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42578125" customWidth="1"/>
    <col min="3" max="3" width="14.28515625" bestFit="1" customWidth="1"/>
    <col min="4" max="4" width="2.5703125" bestFit="1" customWidth="1"/>
    <col min="5" max="7" width="20.7109375" customWidth="1"/>
    <col min="9" max="9" width="6.42578125" customWidth="1"/>
    <col min="10" max="10" width="14.28515625" bestFit="1" customWidth="1"/>
    <col min="11" max="11" width="2.5703125" bestFit="1" customWidth="1"/>
    <col min="12" max="14" width="20.7109375" customWidth="1"/>
    <col min="18" max="18" width="21.7109375" bestFit="1" customWidth="1"/>
  </cols>
  <sheetData>
    <row r="1" spans="2:22" x14ac:dyDescent="0.25">
      <c r="H1" s="427"/>
    </row>
    <row r="2" spans="2:22" ht="15.75" x14ac:dyDescent="0.25">
      <c r="B2" s="625" t="s">
        <v>602</v>
      </c>
      <c r="C2" s="625"/>
      <c r="D2" s="625"/>
      <c r="E2" s="625"/>
      <c r="F2" s="625"/>
      <c r="G2" s="625"/>
      <c r="H2" s="427"/>
      <c r="I2" s="625" t="s">
        <v>601</v>
      </c>
      <c r="J2" s="625"/>
      <c r="K2" s="625"/>
      <c r="L2" s="625"/>
      <c r="M2" s="625"/>
      <c r="N2" s="625"/>
    </row>
    <row r="3" spans="2:22" ht="15.75" x14ac:dyDescent="0.25">
      <c r="B3" s="271"/>
      <c r="C3" s="271"/>
      <c r="D3" s="271"/>
      <c r="E3" s="271"/>
      <c r="F3" s="271"/>
      <c r="G3" s="271"/>
      <c r="H3" s="427"/>
      <c r="I3" s="271"/>
      <c r="J3" s="271"/>
      <c r="K3" s="271"/>
      <c r="L3" s="271"/>
      <c r="M3" s="271"/>
      <c r="N3" s="271"/>
    </row>
    <row r="4" spans="2:22" x14ac:dyDescent="0.25">
      <c r="C4" s="435"/>
      <c r="D4" s="434"/>
      <c r="H4" s="427"/>
    </row>
    <row r="5" spans="2:22" ht="50.1" customHeight="1" x14ac:dyDescent="0.25">
      <c r="B5" s="624" t="s">
        <v>536</v>
      </c>
      <c r="C5" s="428" t="s">
        <v>600</v>
      </c>
      <c r="D5" s="428">
        <v>5</v>
      </c>
      <c r="E5" s="430"/>
      <c r="F5" s="432" t="s">
        <v>398</v>
      </c>
      <c r="G5" s="433"/>
      <c r="H5" s="427"/>
      <c r="I5" s="624" t="s">
        <v>536</v>
      </c>
      <c r="J5" s="428" t="s">
        <v>600</v>
      </c>
      <c r="K5" s="428">
        <v>5</v>
      </c>
      <c r="L5" s="430"/>
      <c r="M5" s="432"/>
      <c r="N5" s="433"/>
    </row>
    <row r="6" spans="2:22" ht="50.1" customHeight="1" x14ac:dyDescent="0.25">
      <c r="B6" s="624"/>
      <c r="C6" s="428" t="s">
        <v>359</v>
      </c>
      <c r="D6" s="428">
        <v>4</v>
      </c>
      <c r="E6" s="430" t="s">
        <v>362</v>
      </c>
      <c r="F6" s="432" t="s">
        <v>599</v>
      </c>
      <c r="G6" s="433"/>
      <c r="H6" s="427"/>
      <c r="I6" s="624"/>
      <c r="J6" s="428" t="s">
        <v>359</v>
      </c>
      <c r="K6" s="428">
        <v>4</v>
      </c>
      <c r="L6" s="430" t="s">
        <v>598</v>
      </c>
      <c r="M6" s="432"/>
      <c r="N6" s="433"/>
    </row>
    <row r="7" spans="2:22" ht="50.1" customHeight="1" x14ac:dyDescent="0.25">
      <c r="B7" s="624"/>
      <c r="C7" s="428" t="s">
        <v>364</v>
      </c>
      <c r="D7" s="428">
        <v>3</v>
      </c>
      <c r="E7" s="430" t="s">
        <v>597</v>
      </c>
      <c r="F7" s="432" t="s">
        <v>371</v>
      </c>
      <c r="G7" s="433" t="s">
        <v>465</v>
      </c>
      <c r="H7" s="427"/>
      <c r="I7" s="624"/>
      <c r="J7" s="428" t="s">
        <v>364</v>
      </c>
      <c r="K7" s="428">
        <v>3</v>
      </c>
      <c r="L7" s="430"/>
      <c r="M7" s="432" t="s">
        <v>596</v>
      </c>
      <c r="N7" s="433"/>
    </row>
    <row r="8" spans="2:22" ht="50.1" customHeight="1" x14ac:dyDescent="0.25">
      <c r="B8" s="624"/>
      <c r="C8" s="428" t="s">
        <v>487</v>
      </c>
      <c r="D8" s="428">
        <v>2</v>
      </c>
      <c r="E8" s="431"/>
      <c r="F8" s="430" t="s">
        <v>344</v>
      </c>
      <c r="G8" s="432" t="s">
        <v>595</v>
      </c>
      <c r="H8" s="427"/>
      <c r="I8" s="624"/>
      <c r="J8" s="428" t="s">
        <v>487</v>
      </c>
      <c r="K8" s="428">
        <v>2</v>
      </c>
      <c r="L8" s="431" t="s">
        <v>594</v>
      </c>
      <c r="M8" s="430" t="s">
        <v>593</v>
      </c>
      <c r="N8" s="432"/>
    </row>
    <row r="9" spans="2:22" ht="50.1" customHeight="1" x14ac:dyDescent="0.25">
      <c r="B9" s="624"/>
      <c r="C9" s="428" t="s">
        <v>591</v>
      </c>
      <c r="D9" s="428">
        <v>1</v>
      </c>
      <c r="E9" s="431"/>
      <c r="F9" s="431" t="s">
        <v>592</v>
      </c>
      <c r="G9" s="430"/>
      <c r="H9" s="427"/>
      <c r="I9" s="624"/>
      <c r="J9" s="428" t="s">
        <v>591</v>
      </c>
      <c r="K9" s="428">
        <v>1</v>
      </c>
      <c r="L9" s="431" t="s">
        <v>590</v>
      </c>
      <c r="M9" s="431" t="s">
        <v>589</v>
      </c>
      <c r="N9" s="430" t="s">
        <v>465</v>
      </c>
    </row>
    <row r="10" spans="2:22" ht="25.5" customHeight="1" x14ac:dyDescent="0.25">
      <c r="E10" s="429">
        <v>5</v>
      </c>
      <c r="F10" s="429">
        <v>10</v>
      </c>
      <c r="G10" s="429">
        <v>20</v>
      </c>
      <c r="H10" s="427"/>
      <c r="L10" s="428">
        <v>5</v>
      </c>
      <c r="M10" s="428">
        <v>10</v>
      </c>
      <c r="N10" s="428">
        <v>20</v>
      </c>
    </row>
    <row r="11" spans="2:22" ht="25.5" customHeight="1" x14ac:dyDescent="0.25">
      <c r="E11" s="429" t="s">
        <v>358</v>
      </c>
      <c r="F11" s="429" t="s">
        <v>363</v>
      </c>
      <c r="G11" s="429" t="s">
        <v>576</v>
      </c>
      <c r="H11" s="427"/>
      <c r="L11" s="428" t="s">
        <v>358</v>
      </c>
      <c r="M11" s="428" t="s">
        <v>363</v>
      </c>
      <c r="N11" s="428" t="s">
        <v>576</v>
      </c>
    </row>
    <row r="12" spans="2:22" ht="21.75" customHeight="1" x14ac:dyDescent="0.25">
      <c r="E12" s="623" t="s">
        <v>535</v>
      </c>
      <c r="F12" s="623"/>
      <c r="G12" s="623"/>
      <c r="H12" s="427"/>
      <c r="L12" s="626" t="s">
        <v>535</v>
      </c>
      <c r="M12" s="626"/>
      <c r="N12" s="626"/>
    </row>
    <row r="13" spans="2:22" x14ac:dyDescent="0.25">
      <c r="H13" s="427"/>
    </row>
    <row r="14" spans="2:22" x14ac:dyDescent="0.25">
      <c r="R14" s="412"/>
      <c r="S14" s="412" t="s">
        <v>588</v>
      </c>
      <c r="T14" s="412" t="s">
        <v>587</v>
      </c>
      <c r="U14" s="412" t="s">
        <v>588</v>
      </c>
      <c r="V14" s="412" t="s">
        <v>587</v>
      </c>
    </row>
    <row r="15" spans="2:22" x14ac:dyDescent="0.25">
      <c r="F15" s="426" t="s">
        <v>573</v>
      </c>
      <c r="G15" s="415">
        <v>2</v>
      </c>
      <c r="H15" s="413">
        <f>+G15/$G$19</f>
        <v>0.14285714285714285</v>
      </c>
      <c r="M15" s="426" t="s">
        <v>586</v>
      </c>
      <c r="N15" s="415">
        <v>7</v>
      </c>
      <c r="O15" s="413">
        <f>+N15/$N$19</f>
        <v>0.5</v>
      </c>
      <c r="R15" s="425" t="s">
        <v>586</v>
      </c>
      <c r="S15" s="424">
        <f>+'[7]Mapa de Riesgos Corrupción 2016'!$N31</f>
        <v>4</v>
      </c>
      <c r="T15" s="413">
        <f>+S15/$S$19</f>
        <v>0.30769230769230771</v>
      </c>
      <c r="U15" s="423">
        <f>+N15</f>
        <v>7</v>
      </c>
      <c r="V15" s="413">
        <f>+U15/$U$19</f>
        <v>0.5</v>
      </c>
    </row>
    <row r="16" spans="2:22" x14ac:dyDescent="0.25">
      <c r="F16" s="422" t="s">
        <v>358</v>
      </c>
      <c r="G16" s="415">
        <v>4</v>
      </c>
      <c r="H16" s="413">
        <f>+G16/$G$19</f>
        <v>0.2857142857142857</v>
      </c>
      <c r="M16" s="422" t="s">
        <v>585</v>
      </c>
      <c r="N16" s="415">
        <v>5</v>
      </c>
      <c r="O16" s="413">
        <f>+N16/$N$19</f>
        <v>0.35714285714285715</v>
      </c>
      <c r="R16" s="421" t="s">
        <v>585</v>
      </c>
      <c r="S16" s="416">
        <f>+'[7]Mapa de Riesgos Corrupción 2016'!$N32</f>
        <v>2</v>
      </c>
      <c r="T16" s="413">
        <f>+S16/$S$19</f>
        <v>0.15384615384615385</v>
      </c>
      <c r="U16" s="415">
        <f>+N16</f>
        <v>5</v>
      </c>
      <c r="V16" s="413">
        <f>+U16/$U$19</f>
        <v>0.35714285714285715</v>
      </c>
    </row>
    <row r="17" spans="5:22" x14ac:dyDescent="0.25">
      <c r="F17" s="420" t="s">
        <v>569</v>
      </c>
      <c r="G17" s="415">
        <v>7</v>
      </c>
      <c r="H17" s="413">
        <f>+G17/$G$19</f>
        <v>0.5</v>
      </c>
      <c r="M17" s="420" t="s">
        <v>584</v>
      </c>
      <c r="N17" s="415">
        <v>2</v>
      </c>
      <c r="O17" s="413">
        <f>+N17/$N$19</f>
        <v>0.14285714285714285</v>
      </c>
      <c r="R17" s="419" t="s">
        <v>584</v>
      </c>
      <c r="S17" s="416">
        <f>+'[7]Mapa de Riesgos Corrupción 2016'!$N33</f>
        <v>5</v>
      </c>
      <c r="T17" s="413">
        <f>+S17/$S$19</f>
        <v>0.38461538461538464</v>
      </c>
      <c r="U17" s="415">
        <f>+N17</f>
        <v>2</v>
      </c>
      <c r="V17" s="413">
        <f>+U17/$U$19</f>
        <v>0.14285714285714285</v>
      </c>
    </row>
    <row r="18" spans="5:22" x14ac:dyDescent="0.25">
      <c r="F18" s="418" t="s">
        <v>567</v>
      </c>
      <c r="G18" s="415">
        <v>1</v>
      </c>
      <c r="H18" s="413">
        <f>+G18/$G$19</f>
        <v>7.1428571428571425E-2</v>
      </c>
      <c r="M18" s="418" t="s">
        <v>583</v>
      </c>
      <c r="N18" s="415">
        <v>0</v>
      </c>
      <c r="O18" s="413">
        <f>+N18/$N$19</f>
        <v>0</v>
      </c>
      <c r="R18" s="417" t="s">
        <v>583</v>
      </c>
      <c r="S18" s="416">
        <f>+'[7]Mapa de Riesgos Corrupción 2016'!$N34</f>
        <v>2</v>
      </c>
      <c r="T18" s="413">
        <f>+S18/$S$19</f>
        <v>0.15384615384615385</v>
      </c>
      <c r="U18" s="415">
        <f>+N18</f>
        <v>0</v>
      </c>
      <c r="V18" s="413">
        <f>+U18/$U$19</f>
        <v>0</v>
      </c>
    </row>
    <row r="19" spans="5:22" x14ac:dyDescent="0.25">
      <c r="E19" s="414"/>
      <c r="F19" s="414"/>
      <c r="G19" s="375">
        <f>SUM(G15:G18)</f>
        <v>14</v>
      </c>
      <c r="H19" s="413">
        <f>+G19/$G$19</f>
        <v>1</v>
      </c>
      <c r="L19" s="414"/>
      <c r="M19" s="414"/>
      <c r="N19" s="375">
        <f>SUM(N15:N18)</f>
        <v>14</v>
      </c>
      <c r="O19" s="413">
        <f>+N19/$N$19</f>
        <v>1</v>
      </c>
      <c r="S19" s="412">
        <f>SUM(S15:S18)</f>
        <v>13</v>
      </c>
      <c r="U19" s="412">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G18" sqref="G18"/>
    </sheetView>
  </sheetViews>
  <sheetFormatPr baseColWidth="10" defaultColWidth="11.42578125" defaultRowHeight="15" x14ac:dyDescent="0.25"/>
  <cols>
    <col min="1" max="1" width="13.5703125" bestFit="1" customWidth="1"/>
  </cols>
  <sheetData>
    <row r="1" spans="1:3" x14ac:dyDescent="0.25">
      <c r="A1" t="s">
        <v>158</v>
      </c>
      <c r="B1" t="s">
        <v>162</v>
      </c>
      <c r="C1" t="s">
        <v>169</v>
      </c>
    </row>
    <row r="2" spans="1:3" x14ac:dyDescent="0.25">
      <c r="A2" t="s">
        <v>159</v>
      </c>
      <c r="B2" t="s">
        <v>162</v>
      </c>
      <c r="C2" t="s">
        <v>170</v>
      </c>
    </row>
    <row r="3" spans="1:3" x14ac:dyDescent="0.25">
      <c r="A3" t="s">
        <v>167</v>
      </c>
      <c r="B3" t="s">
        <v>168</v>
      </c>
      <c r="C3" t="s">
        <v>171</v>
      </c>
    </row>
    <row r="4" spans="1:3" x14ac:dyDescent="0.25">
      <c r="A4" t="s">
        <v>157</v>
      </c>
      <c r="B4" t="s">
        <v>163</v>
      </c>
      <c r="C4" t="s">
        <v>173</v>
      </c>
    </row>
    <row r="5" spans="1:3" x14ac:dyDescent="0.25">
      <c r="A5" t="s">
        <v>155</v>
      </c>
      <c r="B5" t="s">
        <v>164</v>
      </c>
      <c r="C5" t="s">
        <v>174</v>
      </c>
    </row>
    <row r="6" spans="1:3" x14ac:dyDescent="0.25">
      <c r="A6" t="s">
        <v>204</v>
      </c>
      <c r="B6" t="s">
        <v>202</v>
      </c>
      <c r="C6" t="s">
        <v>203</v>
      </c>
    </row>
    <row r="7" spans="1:3" x14ac:dyDescent="0.25">
      <c r="A7" t="s">
        <v>156</v>
      </c>
      <c r="B7" t="s">
        <v>165</v>
      </c>
      <c r="C7" t="s">
        <v>172</v>
      </c>
    </row>
    <row r="9" spans="1:3" x14ac:dyDescent="0.25">
      <c r="A9" t="s">
        <v>158</v>
      </c>
      <c r="B9" t="s">
        <v>162</v>
      </c>
      <c r="C9" t="s">
        <v>169</v>
      </c>
    </row>
    <row r="10" spans="1:3" x14ac:dyDescent="0.25">
      <c r="A10" t="s">
        <v>159</v>
      </c>
      <c r="B10" t="s">
        <v>162</v>
      </c>
      <c r="C10" t="s">
        <v>170</v>
      </c>
    </row>
    <row r="11" spans="1:3" x14ac:dyDescent="0.25">
      <c r="A11" t="s">
        <v>156</v>
      </c>
      <c r="B11" t="s">
        <v>165</v>
      </c>
      <c r="C11" t="s">
        <v>172</v>
      </c>
    </row>
  </sheetData>
  <customSheetViews>
    <customSheetView guid="{13CE4E0B-6D7C-47AC-BA40-02AD9E229BD1}" state="veryHidden">
      <pageMargins left="0.7" right="0.7" top="0.75" bottom="0.75" header="0.3" footer="0.3"/>
    </customSheetView>
    <customSheetView guid="{A18BB86E-DB44-47F1-B842-D73307AB453F}" state="very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13</vt:i4>
      </vt:variant>
    </vt:vector>
  </HeadingPairs>
  <TitlesOfParts>
    <vt:vector size="24" baseType="lpstr">
      <vt:lpstr>Inicio</vt:lpstr>
      <vt:lpstr>Comp 2</vt:lpstr>
      <vt:lpstr>Comp3</vt:lpstr>
      <vt:lpstr>Comp4</vt:lpstr>
      <vt:lpstr>Comp5</vt:lpstr>
      <vt:lpstr>Comp6</vt:lpstr>
      <vt:lpstr>PAAC versión imprimible</vt:lpstr>
      <vt:lpstr>Matriz de Riesgos Procesos </vt:lpstr>
      <vt:lpstr>Mapas Calor 2018 - Calidad</vt:lpstr>
      <vt:lpstr>Mapas Calor 2018 - Corrupción</vt:lpstr>
      <vt:lpstr>Hoja1</vt:lpstr>
      <vt:lpstr>Comp1!Área_de_impresión</vt:lpstr>
      <vt:lpstr>Comp3!Área_de_impresión</vt:lpstr>
      <vt:lpstr>Comp4!Área_de_impresión</vt:lpstr>
      <vt:lpstr>Comp5!Área_de_impresión</vt:lpstr>
      <vt:lpstr>Comp6!Área_de_impresión</vt:lpstr>
      <vt:lpstr>Califica</vt:lpstr>
      <vt:lpstr>Califica2</vt:lpstr>
      <vt:lpstr>Comp1!Títulos_a_imprimir</vt:lpstr>
      <vt:lpstr>Comp3!Títulos_a_imprimir</vt:lpstr>
      <vt:lpstr>Comp4!Títulos_a_imprimir</vt:lpstr>
      <vt:lpstr>Comp5!Títulos_a_imprimir</vt:lpstr>
      <vt:lpstr>Comp6!Títulos_a_imprimir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Claudia Marcela Lopez Serrato</cp:lastModifiedBy>
  <cp:lastPrinted>2018-05-16T21:32:19Z</cp:lastPrinted>
  <dcterms:created xsi:type="dcterms:W3CDTF">2014-07-11T18:50:50Z</dcterms:created>
  <dcterms:modified xsi:type="dcterms:W3CDTF">2018-05-16T21:32:35Z</dcterms:modified>
</cp:coreProperties>
</file>