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codeName="{B1203076-2D4D-A25B-A398-973B695A806A}"/>
  <workbookPr showInkAnnotation="0" codeName="ThisWorkbook" defaultThemeVersion="124226"/>
  <mc:AlternateContent xmlns:mc="http://schemas.openxmlformats.org/markup-compatibility/2006">
    <mc:Choice Requires="x15">
      <x15ac:absPath xmlns:x15ac="http://schemas.microsoft.com/office/spreadsheetml/2010/11/ac" url="C:\Users\andres.munozs\Documents\"/>
    </mc:Choice>
  </mc:AlternateContent>
  <bookViews>
    <workbookView xWindow="0" yWindow="0" windowWidth="10215" windowHeight="7500" tabRatio="601" firstSheet="2" activeTab="2"/>
  </bookViews>
  <sheets>
    <sheet name="Inicio" sheetId="1" state="hidden" r:id="rId1"/>
    <sheet name="Comp1" sheetId="2" state="hidden" r:id="rId2"/>
    <sheet name="PAAC versión imprimible" sheetId="9" r:id="rId3"/>
    <sheet name="Comp 2" sheetId="3" r:id="rId4"/>
    <sheet name="Comp3" sheetId="16" state="hidden" r:id="rId5"/>
    <sheet name="Comp4" sheetId="5" state="hidden" r:id="rId6"/>
    <sheet name="Comp5" sheetId="6" state="hidden" r:id="rId7"/>
    <sheet name="Comp6" sheetId="7" state="hidden" r:id="rId8"/>
    <sheet name="Matriz de Riesgos Procesos " sheetId="15"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Comp1!$N$9:$R$23</definedName>
    <definedName name="_xlnm._FilterDatabase" localSheetId="6" hidden="1">Comp5!$A$11:$JA$11</definedName>
    <definedName name="_xlnm._FilterDatabase" localSheetId="8" hidden="1">'Matriz de Riesgos Procesos '!$A$4:$X$21</definedName>
    <definedName name="ANEXO" localSheetId="4">#REF!</definedName>
    <definedName name="ANEXO" localSheetId="8">#REF!</definedName>
    <definedName name="ANEXO">#REF!</definedName>
    <definedName name="ANEXOS" localSheetId="4">#REF!</definedName>
    <definedName name="ANEXOS" localSheetId="8">#REF!</definedName>
    <definedName name="ANEXOS">#REF!</definedName>
    <definedName name="_xlnm.Print_Area" localSheetId="1">Comp1!$A$1:$X$34</definedName>
    <definedName name="_xlnm.Print_Area" localSheetId="4">Comp3!$A$1:$X$47</definedName>
    <definedName name="_xlnm.Print_Area" localSheetId="5">Comp4!$A$1:$X$35</definedName>
    <definedName name="_xlnm.Print_Area" localSheetId="6">Comp5!$A$1:$X$46</definedName>
    <definedName name="_xlnm.Print_Area" localSheetId="7">Comp6!$A$1:$X$17</definedName>
    <definedName name="ATLANTICO" localSheetId="4">#REF!</definedName>
    <definedName name="ATLANTICO" localSheetId="8">#REF!</definedName>
    <definedName name="ATLANTICO">#REF!</definedName>
    <definedName name="BOGOTÁ" localSheetId="4">#REF!</definedName>
    <definedName name="BOGOTÁ" localSheetId="8">#REF!</definedName>
    <definedName name="BOGOTÁ">#REF!</definedName>
    <definedName name="BOLÍVAR" localSheetId="4">#REF!</definedName>
    <definedName name="BOLÍVAR" localSheetId="8">#REF!</definedName>
    <definedName name="BOLÍVAR">#REF!</definedName>
    <definedName name="BOYACÁ" localSheetId="4">#REF!</definedName>
    <definedName name="BOYACÁ" localSheetId="8">#REF!</definedName>
    <definedName name="BOYACÁ">#REF!</definedName>
    <definedName name="CALDAS" localSheetId="4">#REF!</definedName>
    <definedName name="CALDAS" localSheetId="8">#REF!</definedName>
    <definedName name="CALDAS">#REF!</definedName>
    <definedName name="Califica" localSheetId="8">[1]Hoja1!$A$1:$A$6</definedName>
    <definedName name="Califica">Hoja1!$A$1:$A$6</definedName>
    <definedName name="Califica2" localSheetId="8">[1]Hoja1!$A$9:$A$11</definedName>
    <definedName name="Califica2">Hoja1!$A$9:$A$11</definedName>
    <definedName name="CAQUETÁ" localSheetId="4">#REF!</definedName>
    <definedName name="CAQUETÁ" localSheetId="8">#REF!</definedName>
    <definedName name="CAQUETÁ">#REF!</definedName>
    <definedName name="CASANARE" localSheetId="4">#REF!</definedName>
    <definedName name="CASANARE" localSheetId="8">#REF!</definedName>
    <definedName name="CASANARE">#REF!</definedName>
    <definedName name="CAUCA" localSheetId="4">#REF!</definedName>
    <definedName name="CAUCA" localSheetId="8">#REF!</definedName>
    <definedName name="CAUCA">#REF!</definedName>
    <definedName name="CESAR" localSheetId="4">#REF!</definedName>
    <definedName name="CESAR" localSheetId="8">#REF!</definedName>
    <definedName name="CESAR">#REF!</definedName>
    <definedName name="CHOCO" localSheetId="4">#REF!</definedName>
    <definedName name="CHOCO" localSheetId="8">#REF!</definedName>
    <definedName name="CHOCO">#REF!</definedName>
    <definedName name="CONSECUENCIAS" localSheetId="4">#REF!</definedName>
    <definedName name="CONSECUENCIAS" localSheetId="8">#REF!</definedName>
    <definedName name="CONSECUENCIAS">#REF!</definedName>
    <definedName name="CONTROL" localSheetId="4">#REF!</definedName>
    <definedName name="CONTROL" localSheetId="8">#REF!</definedName>
    <definedName name="CONTROL">#REF!</definedName>
    <definedName name="CONTROL_DOCUMENTADO">[2]DATOS!$AS$33:$AS$35</definedName>
    <definedName name="CONTROL_EFECTIVIDAD">[2]DATOS!$AS$43:$AS$45</definedName>
    <definedName name="CONTROL_EJECUCION">[2]DATOS!$AS$38:$AS$40</definedName>
    <definedName name="CONTROL_NATURALEZA">[2]DATOS!$AS$27:$AS$30</definedName>
    <definedName name="CONTROL_TIPO">[2]DATOS!$AS$23:$AS$26</definedName>
    <definedName name="CONTROLES_FRECUENCIA">[2]DATOS!$AV$31:$AV$39</definedName>
    <definedName name="CONTROLES_IMPACTO">[2]DATOS!$AS$77:$AS$78</definedName>
    <definedName name="CONTROLES_PROBABILIDAD">[2]DATOS!$AR$77:$AR$78</definedName>
    <definedName name="CÓRDOBA" localSheetId="4">#REF!</definedName>
    <definedName name="CÓRDOBA" localSheetId="8">#REF!</definedName>
    <definedName name="CÓRDOBA">#REF!</definedName>
    <definedName name="_xlnm.Criteria" localSheetId="4">#REF!</definedName>
    <definedName name="_xlnm.Criteria" localSheetId="8">#REF!</definedName>
    <definedName name="_xlnm.Criteria">#REF!</definedName>
    <definedName name="CUNDINAMARCA" localSheetId="4">#REF!</definedName>
    <definedName name="CUNDINAMARCA" localSheetId="8">#REF!</definedName>
    <definedName name="CUNDINAMARCA">#REF!</definedName>
    <definedName name="DatosContextoInterno" localSheetId="4">#REF!</definedName>
    <definedName name="DatosContextoInterno" localSheetId="9">'[3]Matriz Riesgos Corrupción 2016'!#REF!</definedName>
    <definedName name="DatosContextoInterno" localSheetId="8">#REF!</definedName>
    <definedName name="DatosContextoInterno">#REF!</definedName>
    <definedName name="EJE">[2]DATOS!$BL$2:$BL$3</definedName>
    <definedName name="festivos">OFFSET([4]Listas!$V$2,0,0,COUNTA([4]Listas!$V:$V)-1,1)</definedName>
    <definedName name="FUENTE" localSheetId="4">#REF!</definedName>
    <definedName name="FUENTE" localSheetId="8">#REF!</definedName>
    <definedName name="FUENTE">#REF!</definedName>
    <definedName name="GUAINIA" localSheetId="4">#REF!</definedName>
    <definedName name="GUAINIA" localSheetId="8">#REF!</definedName>
    <definedName name="GUAINIA">#REF!</definedName>
    <definedName name="GUAVIARE" localSheetId="4">#REF!</definedName>
    <definedName name="GUAVIARE" localSheetId="8">#REF!</definedName>
    <definedName name="GUAVIARE">#REF!</definedName>
    <definedName name="HUILA" localSheetId="4">#REF!</definedName>
    <definedName name="HUILA" localSheetId="8">#REF!</definedName>
    <definedName name="HUILA">#REF!</definedName>
    <definedName name="IDENTIFICACION_RIESGO" localSheetId="4">#REF!</definedName>
    <definedName name="IDENTIFICACION_RIESGO" localSheetId="8">#REF!</definedName>
    <definedName name="IDENTIFICACION_RIESGO">#REF!</definedName>
    <definedName name="IMPACTO" localSheetId="4">#REF!</definedName>
    <definedName name="IMPACTO" localSheetId="8">#REF!</definedName>
    <definedName name="IMPACTO">#REF!</definedName>
    <definedName name="LA_GUAJIRA" localSheetId="4">#REF!</definedName>
    <definedName name="LA_GUAJIRA" localSheetId="8">#REF!</definedName>
    <definedName name="LA_GUAJIRA">#REF!</definedName>
    <definedName name="Lista_Fase">OFFSET([4]Listas!$K$2,0,0,COUNTA([4]Listas!$K:$K)-1,1)</definedName>
    <definedName name="lista2">OFFSET([4]Listas!$K$2,0,0,COUNTA([4]Listas!$K:$K)-1,2)</definedName>
    <definedName name="MAGDALENA" localSheetId="4">#REF!</definedName>
    <definedName name="MAGDALENA" localSheetId="8">#REF!</definedName>
    <definedName name="MAGDALENA">#REF!</definedName>
    <definedName name="MATRIZ_RIESGOS" localSheetId="9">[5]DATOS!$BD$5:$BH$9</definedName>
    <definedName name="MATRIZ_RIESGOS">[2]DATOS!$BD$5:$BH$9</definedName>
    <definedName name="MATRIZ_RIESGOS_CORRUPCION" localSheetId="9">[5]DATOS!$BD$18:$BF$22</definedName>
    <definedName name="MATRIZ_RIESGOS_CORRUPCION">[6]DATOS!$BD$18:$BF$22</definedName>
    <definedName name="META" localSheetId="4">#REF!</definedName>
    <definedName name="META" localSheetId="8">#REF!</definedName>
    <definedName name="META">#REF!</definedName>
    <definedName name="N_SANTANDER" localSheetId="4">#REF!</definedName>
    <definedName name="N_SANTANDER" localSheetId="8">#REF!</definedName>
    <definedName name="N_SANTANDER">#REF!</definedName>
    <definedName name="NACIONAL" localSheetId="4">#REF!</definedName>
    <definedName name="NACIONAL" localSheetId="8">#REF!</definedName>
    <definedName name="NACIONAL">#REF!</definedName>
    <definedName name="NARIÑO" localSheetId="4">#REF!</definedName>
    <definedName name="NARIÑO" localSheetId="8">#REF!</definedName>
    <definedName name="NARIÑO">#REF!</definedName>
    <definedName name="OBJETIVOS" localSheetId="4">#REF!</definedName>
    <definedName name="OBJETIVOS" localSheetId="8">#REF!</definedName>
    <definedName name="OBJETIVOS">#REF!</definedName>
    <definedName name="PROBABILIDAD" localSheetId="4">#REF!</definedName>
    <definedName name="PROBABILIDAD" localSheetId="8">#REF!</definedName>
    <definedName name="PROBABILIDAD">#REF!</definedName>
    <definedName name="PUTUMAYO" localSheetId="4">#REF!</definedName>
    <definedName name="PUTUMAYO" localSheetId="8">#REF!</definedName>
    <definedName name="PUTUMAYO">#REF!</definedName>
    <definedName name="QUINDIO" localSheetId="4">#REF!</definedName>
    <definedName name="QUINDIO" localSheetId="8">#REF!</definedName>
    <definedName name="QUINDIO">#REF!</definedName>
    <definedName name="REGIONAL" localSheetId="4">#REF!</definedName>
    <definedName name="REGIONAL" localSheetId="8">#REF!</definedName>
    <definedName name="REGIONAL">#REF!</definedName>
    <definedName name="Regionales" localSheetId="4">#REF!</definedName>
    <definedName name="Regionales" localSheetId="8">#REF!</definedName>
    <definedName name="Regionales">#REF!</definedName>
    <definedName name="RISARALDA" localSheetId="4">#REF!</definedName>
    <definedName name="RISARALDA" localSheetId="8">#REF!</definedName>
    <definedName name="RISARALDA">#REF!</definedName>
    <definedName name="SAN_ANDRES" localSheetId="4">#REF!</definedName>
    <definedName name="SAN_ANDRES" localSheetId="8">#REF!</definedName>
    <definedName name="SAN_ANDRES">#REF!</definedName>
    <definedName name="SANTANDER" localSheetId="4">#REF!</definedName>
    <definedName name="SANTANDER" localSheetId="8">#REF!</definedName>
    <definedName name="SANTANDER">#REF!</definedName>
    <definedName name="SEDE_NACIONAL" localSheetId="4">#REF!</definedName>
    <definedName name="SEDE_NACIONAL" localSheetId="8">#REF!</definedName>
    <definedName name="SEDE_NACIONAL">#REF!</definedName>
    <definedName name="SUCRE" localSheetId="4">#REF!</definedName>
    <definedName name="SUCRE" localSheetId="8">#REF!</definedName>
    <definedName name="SUCRE">#REF!</definedName>
    <definedName name="Tipos">OFFSET([4]Listas!$Q$2,0,0,COUNTA([4]Listas!$Q:$Q)-1,2)</definedName>
    <definedName name="_xlnm.Print_Titles" localSheetId="1">Comp1!$2:$8</definedName>
    <definedName name="_xlnm.Print_Titles" localSheetId="4">Comp3!$2:$8</definedName>
    <definedName name="_xlnm.Print_Titles" localSheetId="5">Comp4!$2:$8</definedName>
    <definedName name="_xlnm.Print_Titles" localSheetId="6">Comp5!$2:$8</definedName>
    <definedName name="_xlnm.Print_Titles" localSheetId="7">Comp6!$2:$8</definedName>
    <definedName name="_xlnm.Print_Titles" localSheetId="2">'PAAC versión imprimible'!$2:$8</definedName>
    <definedName name="TOLIMA" localSheetId="4">#REF!</definedName>
    <definedName name="TOLIMA" localSheetId="8">#REF!</definedName>
    <definedName name="TOLIMA">#REF!</definedName>
    <definedName name="VALLE" localSheetId="4">#REF!</definedName>
    <definedName name="VALLE" localSheetId="8">#REF!</definedName>
    <definedName name="VALLE">#REF!</definedName>
    <definedName name="VAUPES" localSheetId="4">#REF!</definedName>
    <definedName name="VAUPES" localSheetId="8">#REF!</definedName>
    <definedName name="VAUPES">#REF!</definedName>
    <definedName name="VICHADA" localSheetId="4">#REF!</definedName>
    <definedName name="VICHADA" localSheetId="8">#REF!</definedName>
    <definedName name="VICHADA">#REF!</definedName>
    <definedName name="Z_13CE4E0B_6D7C_47AC_BA40_02AD9E229BD1_.wvu.Cols" localSheetId="3" hidden="1">'Comp 2'!$AH:$XFD</definedName>
    <definedName name="Z_13CE4E0B_6D7C_47AC_BA40_02AD9E229BD1_.wvu.Cols" localSheetId="1" hidden="1">Comp1!$Z:$XFD</definedName>
    <definedName name="Z_13CE4E0B_6D7C_47AC_BA40_02AD9E229BD1_.wvu.Cols" localSheetId="4" hidden="1">Comp3!$Z:$XFD</definedName>
    <definedName name="Z_13CE4E0B_6D7C_47AC_BA40_02AD9E229BD1_.wvu.Cols" localSheetId="5" hidden="1">Comp4!$Z:$XFD</definedName>
    <definedName name="Z_13CE4E0B_6D7C_47AC_BA40_02AD9E229BD1_.wvu.Cols" localSheetId="6" hidden="1">Comp5!$Z:$XFD</definedName>
    <definedName name="Z_13CE4E0B_6D7C_47AC_BA40_02AD9E229BD1_.wvu.Cols" localSheetId="7" hidden="1">Comp6!$Z:$XFD</definedName>
    <definedName name="Z_13CE4E0B_6D7C_47AC_BA40_02AD9E229BD1_.wvu.Cols" localSheetId="0" hidden="1">Inicio!$S:$XFD</definedName>
    <definedName name="Z_13CE4E0B_6D7C_47AC_BA40_02AD9E229BD1_.wvu.Cols" localSheetId="2" hidden="1">'PAAC versión imprimible'!$Z:$XFD</definedName>
    <definedName name="Z_13CE4E0B_6D7C_47AC_BA40_02AD9E229BD1_.wvu.PrintArea" localSheetId="1" hidden="1">Comp1!$A$1:$X$34</definedName>
    <definedName name="Z_13CE4E0B_6D7C_47AC_BA40_02AD9E229BD1_.wvu.PrintArea" localSheetId="4" hidden="1">Comp3!$A$1:$X$47</definedName>
    <definedName name="Z_13CE4E0B_6D7C_47AC_BA40_02AD9E229BD1_.wvu.PrintArea" localSheetId="5" hidden="1">Comp4!$A$1:$X$35</definedName>
    <definedName name="Z_13CE4E0B_6D7C_47AC_BA40_02AD9E229BD1_.wvu.PrintArea" localSheetId="6" hidden="1">Comp5!$A$1:$X$45</definedName>
    <definedName name="Z_13CE4E0B_6D7C_47AC_BA40_02AD9E229BD1_.wvu.PrintArea" localSheetId="7" hidden="1">Comp6!$A$1:$X$17</definedName>
    <definedName name="Z_13CE4E0B_6D7C_47AC_BA40_02AD9E229BD1_.wvu.PrintArea" localSheetId="2" hidden="1">'PAAC versión imprimible'!$A$1:$X$135</definedName>
    <definedName name="Z_13CE4E0B_6D7C_47AC_BA40_02AD9E229BD1_.wvu.PrintTitles" localSheetId="1" hidden="1">Comp1!$2:$8</definedName>
    <definedName name="Z_13CE4E0B_6D7C_47AC_BA40_02AD9E229BD1_.wvu.PrintTitles" localSheetId="4" hidden="1">Comp3!$2:$8</definedName>
    <definedName name="Z_13CE4E0B_6D7C_47AC_BA40_02AD9E229BD1_.wvu.PrintTitles" localSheetId="5" hidden="1">Comp4!$2:$8</definedName>
    <definedName name="Z_13CE4E0B_6D7C_47AC_BA40_02AD9E229BD1_.wvu.PrintTitles" localSheetId="6" hidden="1">Comp5!$2:$8</definedName>
    <definedName name="Z_13CE4E0B_6D7C_47AC_BA40_02AD9E229BD1_.wvu.PrintTitles" localSheetId="7" hidden="1">Comp6!$2:$8</definedName>
    <definedName name="Z_13CE4E0B_6D7C_47AC_BA40_02AD9E229BD1_.wvu.PrintTitles" localSheetId="2" hidden="1">'PAAC versión imprimible'!$2:$8</definedName>
    <definedName name="Z_13CE4E0B_6D7C_47AC_BA40_02AD9E229BD1_.wvu.Rows" localSheetId="3" hidden="1">'Comp 2'!$18:$1048576</definedName>
    <definedName name="Z_13CE4E0B_6D7C_47AC_BA40_02AD9E229BD1_.wvu.Rows" localSheetId="1" hidden="1">Comp1!$134:$1048576,Comp1!$35:$133</definedName>
    <definedName name="Z_13CE4E0B_6D7C_47AC_BA40_02AD9E229BD1_.wvu.Rows" localSheetId="4" hidden="1">Comp3!$136:$1048576,Comp3!$48:$135</definedName>
    <definedName name="Z_13CE4E0B_6D7C_47AC_BA40_02AD9E229BD1_.wvu.Rows" localSheetId="5" hidden="1">Comp4!$134:$1048576,Comp4!$37:$133</definedName>
    <definedName name="Z_13CE4E0B_6D7C_47AC_BA40_02AD9E229BD1_.wvu.Rows" localSheetId="6" hidden="1">Comp5!$136:$1048576,Comp5!$48:$135</definedName>
    <definedName name="Z_13CE4E0B_6D7C_47AC_BA40_02AD9E229BD1_.wvu.Rows" localSheetId="7" hidden="1">Comp6!$134:$1048576,Comp6!$41:$133</definedName>
    <definedName name="Z_13CE4E0B_6D7C_47AC_BA40_02AD9E229BD1_.wvu.Rows" localSheetId="0" hidden="1">Inicio!$23:$1048576,Inicio!$1:$1,Inicio!$9:$9,Inicio!$19:$22</definedName>
    <definedName name="Z_A18BB86E_DB44_47F1_B842_D73307AB453F_.wvu.Cols" localSheetId="3" hidden="1">'Comp 2'!$AH:$XFD</definedName>
    <definedName name="Z_A18BB86E_DB44_47F1_B842_D73307AB453F_.wvu.Cols" localSheetId="1" hidden="1">Comp1!$Z:$XFD</definedName>
    <definedName name="Z_A18BB86E_DB44_47F1_B842_D73307AB453F_.wvu.Cols" localSheetId="4" hidden="1">Comp3!$Z:$XFD</definedName>
    <definedName name="Z_A18BB86E_DB44_47F1_B842_D73307AB453F_.wvu.Cols" localSheetId="5" hidden="1">Comp4!$Z:$XFD</definedName>
    <definedName name="Z_A18BB86E_DB44_47F1_B842_D73307AB453F_.wvu.Cols" localSheetId="6" hidden="1">Comp5!$Z:$XFD</definedName>
    <definedName name="Z_A18BB86E_DB44_47F1_B842_D73307AB453F_.wvu.Cols" localSheetId="7" hidden="1">Comp6!$Z:$XFD</definedName>
    <definedName name="Z_A18BB86E_DB44_47F1_B842_D73307AB453F_.wvu.Cols" localSheetId="0" hidden="1">Inicio!$S:$XFD</definedName>
    <definedName name="Z_A18BB86E_DB44_47F1_B842_D73307AB453F_.wvu.Cols" localSheetId="2" hidden="1">'PAAC versión imprimible'!$Z:$XFD</definedName>
    <definedName name="Z_A18BB86E_DB44_47F1_B842_D73307AB453F_.wvu.PrintArea" localSheetId="1" hidden="1">Comp1!$A$1:$X$34</definedName>
    <definedName name="Z_A18BB86E_DB44_47F1_B842_D73307AB453F_.wvu.PrintArea" localSheetId="4" hidden="1">Comp3!$A$1:$X$47</definedName>
    <definedName name="Z_A18BB86E_DB44_47F1_B842_D73307AB453F_.wvu.PrintArea" localSheetId="5" hidden="1">Comp4!$A$1:$X$35</definedName>
    <definedName name="Z_A18BB86E_DB44_47F1_B842_D73307AB453F_.wvu.PrintArea" localSheetId="6" hidden="1">Comp5!$A$1:$X$45</definedName>
    <definedName name="Z_A18BB86E_DB44_47F1_B842_D73307AB453F_.wvu.PrintArea" localSheetId="7" hidden="1">Comp6!$A$1:$X$17</definedName>
    <definedName name="Z_A18BB86E_DB44_47F1_B842_D73307AB453F_.wvu.PrintArea" localSheetId="2" hidden="1">'PAAC versión imprimible'!$A$1:$X$135</definedName>
    <definedName name="Z_A18BB86E_DB44_47F1_B842_D73307AB453F_.wvu.PrintTitles" localSheetId="1" hidden="1">Comp1!$2:$8</definedName>
    <definedName name="Z_A18BB86E_DB44_47F1_B842_D73307AB453F_.wvu.PrintTitles" localSheetId="4" hidden="1">Comp3!$2:$8</definedName>
    <definedName name="Z_A18BB86E_DB44_47F1_B842_D73307AB453F_.wvu.PrintTitles" localSheetId="5" hidden="1">Comp4!$2:$8</definedName>
    <definedName name="Z_A18BB86E_DB44_47F1_B842_D73307AB453F_.wvu.PrintTitles" localSheetId="6" hidden="1">Comp5!$2:$8</definedName>
    <definedName name="Z_A18BB86E_DB44_47F1_B842_D73307AB453F_.wvu.PrintTitles" localSheetId="7" hidden="1">Comp6!$2:$8</definedName>
    <definedName name="Z_A18BB86E_DB44_47F1_B842_D73307AB453F_.wvu.PrintTitles" localSheetId="2" hidden="1">'PAAC versión imprimible'!$2:$8</definedName>
    <definedName name="Z_A18BB86E_DB44_47F1_B842_D73307AB453F_.wvu.Rows" localSheetId="3" hidden="1">'Comp 2'!$18:$1048576</definedName>
    <definedName name="Z_A18BB86E_DB44_47F1_B842_D73307AB453F_.wvu.Rows" localSheetId="1" hidden="1">Comp1!$134:$1048576,Comp1!$35:$133</definedName>
    <definedName name="Z_A18BB86E_DB44_47F1_B842_D73307AB453F_.wvu.Rows" localSheetId="4" hidden="1">Comp3!$136:$1048576,Comp3!$48:$135</definedName>
    <definedName name="Z_A18BB86E_DB44_47F1_B842_D73307AB453F_.wvu.Rows" localSheetId="5" hidden="1">Comp4!$134:$1048576,Comp4!$37:$133</definedName>
    <definedName name="Z_A18BB86E_DB44_47F1_B842_D73307AB453F_.wvu.Rows" localSheetId="6" hidden="1">Comp5!$136:$1048576,Comp5!$48:$135</definedName>
    <definedName name="Z_A18BB86E_DB44_47F1_B842_D73307AB453F_.wvu.Rows" localSheetId="7" hidden="1">Comp6!$134:$1048576,Comp6!$41:$133</definedName>
    <definedName name="Z_A18BB86E_DB44_47F1_B842_D73307AB453F_.wvu.Rows" localSheetId="0" hidden="1">Inicio!$23:$1048576,Inicio!$1:$1,Inicio!$9:$9,Inicio!$19:$22</definedName>
    <definedName name="ZONA_RIESGOS">[2]DATOS!$BN$2:$BN$21</definedName>
  </definedNames>
  <calcPr calcId="171027"/>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workbook>
</file>

<file path=xl/calcChain.xml><?xml version="1.0" encoding="utf-8"?>
<calcChain xmlns="http://schemas.openxmlformats.org/spreadsheetml/2006/main">
  <c r="T12" i="16" l="1"/>
  <c r="T37" i="9" s="1"/>
  <c r="P12" i="7"/>
  <c r="V117" i="9"/>
  <c r="V31" i="5"/>
  <c r="V26" i="5"/>
  <c r="V24" i="5"/>
  <c r="V87" i="9" s="1"/>
  <c r="V15" i="5"/>
  <c r="V12" i="5"/>
  <c r="X37" i="9"/>
  <c r="W37" i="9"/>
  <c r="S37" i="9"/>
  <c r="R37" i="9"/>
  <c r="Q37" i="9"/>
  <c r="O37" i="9"/>
  <c r="N37" i="9"/>
  <c r="M37" i="9"/>
  <c r="L37" i="9"/>
  <c r="K37" i="9"/>
  <c r="J37" i="9"/>
  <c r="I37" i="9"/>
  <c r="H37" i="9"/>
  <c r="P37" i="9"/>
  <c r="U37" i="9"/>
  <c r="V12" i="16" l="1"/>
  <c r="V37" i="9" s="1"/>
  <c r="V14" i="2"/>
  <c r="X136" i="9" l="1"/>
  <c r="W136" i="9"/>
  <c r="V136" i="9"/>
  <c r="U136" i="9"/>
  <c r="T136" i="9"/>
  <c r="T38" i="6" l="1"/>
  <c r="X70" i="9" l="1"/>
  <c r="W70" i="9"/>
  <c r="V70" i="9"/>
  <c r="U70" i="9"/>
  <c r="T70" i="9"/>
  <c r="S70" i="9"/>
  <c r="R70" i="9"/>
  <c r="Q70" i="9"/>
  <c r="P70" i="9"/>
  <c r="O70" i="9"/>
  <c r="N70" i="9"/>
  <c r="M70" i="9"/>
  <c r="L70" i="9"/>
  <c r="K70" i="9"/>
  <c r="J70" i="9"/>
  <c r="I70" i="9"/>
  <c r="H70" i="9"/>
  <c r="G70" i="9"/>
  <c r="F70" i="9"/>
  <c r="E70" i="9"/>
  <c r="D70" i="9"/>
  <c r="C70" i="9"/>
  <c r="B70" i="9"/>
  <c r="X69" i="9"/>
  <c r="W69" i="9"/>
  <c r="V69" i="9"/>
  <c r="U69" i="9"/>
  <c r="T69" i="9"/>
  <c r="S69" i="9"/>
  <c r="R69" i="9"/>
  <c r="Q69" i="9"/>
  <c r="P69" i="9"/>
  <c r="O69" i="9"/>
  <c r="N69" i="9"/>
  <c r="M69" i="9"/>
  <c r="L69" i="9"/>
  <c r="K69" i="9"/>
  <c r="J69" i="9"/>
  <c r="I69" i="9"/>
  <c r="H69" i="9"/>
  <c r="G69" i="9"/>
  <c r="F69" i="9"/>
  <c r="E69" i="9"/>
  <c r="D69" i="9"/>
  <c r="C69" i="9"/>
  <c r="B69" i="9"/>
  <c r="X68" i="9"/>
  <c r="W68" i="9"/>
  <c r="V68" i="9"/>
  <c r="U68" i="9"/>
  <c r="T68" i="9"/>
  <c r="S68" i="9"/>
  <c r="R68" i="9"/>
  <c r="Q68" i="9"/>
  <c r="P68" i="9"/>
  <c r="O68" i="9"/>
  <c r="N68" i="9"/>
  <c r="M68" i="9"/>
  <c r="L68" i="9"/>
  <c r="K68" i="9"/>
  <c r="J68" i="9"/>
  <c r="I68" i="9"/>
  <c r="H68" i="9"/>
  <c r="G68" i="9"/>
  <c r="F68" i="9"/>
  <c r="E68" i="9"/>
  <c r="D68" i="9"/>
  <c r="C68" i="9"/>
  <c r="B68" i="9"/>
  <c r="X67" i="9"/>
  <c r="W67" i="9"/>
  <c r="S67" i="9"/>
  <c r="R67" i="9"/>
  <c r="Q67" i="9"/>
  <c r="P67" i="9"/>
  <c r="O67" i="9"/>
  <c r="N67" i="9"/>
  <c r="M67" i="9"/>
  <c r="L67" i="9"/>
  <c r="K67" i="9"/>
  <c r="J67" i="9"/>
  <c r="I67" i="9"/>
  <c r="H67" i="9"/>
  <c r="G67" i="9"/>
  <c r="F67" i="9"/>
  <c r="E67" i="9"/>
  <c r="D67" i="9"/>
  <c r="C67" i="9"/>
  <c r="B67" i="9"/>
  <c r="X66" i="9"/>
  <c r="W66" i="9"/>
  <c r="V66" i="9"/>
  <c r="U66" i="9"/>
  <c r="T66" i="9"/>
  <c r="S66" i="9"/>
  <c r="R66" i="9"/>
  <c r="Q66" i="9"/>
  <c r="P66" i="9"/>
  <c r="O66" i="9"/>
  <c r="N66" i="9"/>
  <c r="M66" i="9"/>
  <c r="L66" i="9"/>
  <c r="K66" i="9"/>
  <c r="J66" i="9"/>
  <c r="I66" i="9"/>
  <c r="H66" i="9"/>
  <c r="G66" i="9"/>
  <c r="F66" i="9"/>
  <c r="E66" i="9"/>
  <c r="D66" i="9"/>
  <c r="C66" i="9"/>
  <c r="B66" i="9"/>
  <c r="X65" i="9"/>
  <c r="W65" i="9"/>
  <c r="V65" i="9"/>
  <c r="U65" i="9"/>
  <c r="T65" i="9"/>
  <c r="S65" i="9"/>
  <c r="R65" i="9"/>
  <c r="Q65" i="9"/>
  <c r="P65" i="9"/>
  <c r="O65" i="9"/>
  <c r="N65" i="9"/>
  <c r="M65" i="9"/>
  <c r="L65" i="9"/>
  <c r="K65" i="9"/>
  <c r="J65" i="9"/>
  <c r="I65" i="9"/>
  <c r="H65" i="9"/>
  <c r="G65" i="9"/>
  <c r="F65" i="9"/>
  <c r="E65" i="9"/>
  <c r="D65" i="9"/>
  <c r="C65" i="9"/>
  <c r="B65" i="9"/>
  <c r="X64" i="9"/>
  <c r="W64" i="9"/>
  <c r="V64" i="9"/>
  <c r="U64" i="9"/>
  <c r="T64" i="9"/>
  <c r="S64" i="9"/>
  <c r="R64" i="9"/>
  <c r="Q64" i="9"/>
  <c r="P64" i="9"/>
  <c r="O64" i="9"/>
  <c r="N64" i="9"/>
  <c r="M64" i="9"/>
  <c r="L64" i="9"/>
  <c r="K64" i="9"/>
  <c r="J64" i="9"/>
  <c r="I64" i="9"/>
  <c r="H64" i="9"/>
  <c r="G64" i="9"/>
  <c r="F64" i="9"/>
  <c r="E64" i="9"/>
  <c r="D64" i="9"/>
  <c r="C64" i="9"/>
  <c r="B64" i="9"/>
  <c r="X63" i="9"/>
  <c r="W63" i="9"/>
  <c r="V63" i="9"/>
  <c r="U63" i="9"/>
  <c r="T63" i="9"/>
  <c r="S63" i="9"/>
  <c r="R63" i="9"/>
  <c r="Q63" i="9"/>
  <c r="P63" i="9"/>
  <c r="O63" i="9"/>
  <c r="N63" i="9"/>
  <c r="M63" i="9"/>
  <c r="L63" i="9"/>
  <c r="K63" i="9"/>
  <c r="J63" i="9"/>
  <c r="I63" i="9"/>
  <c r="H63" i="9"/>
  <c r="G63" i="9"/>
  <c r="F63" i="9"/>
  <c r="E63" i="9"/>
  <c r="D63" i="9"/>
  <c r="C63" i="9"/>
  <c r="B63" i="9"/>
  <c r="X62" i="9"/>
  <c r="W62" i="9"/>
  <c r="V62" i="9"/>
  <c r="U62" i="9"/>
  <c r="T62" i="9"/>
  <c r="S62" i="9"/>
  <c r="R62" i="9"/>
  <c r="Q62" i="9"/>
  <c r="P62" i="9"/>
  <c r="O62" i="9"/>
  <c r="N62" i="9"/>
  <c r="M62" i="9"/>
  <c r="L62" i="9"/>
  <c r="K62" i="9"/>
  <c r="J62" i="9"/>
  <c r="I62" i="9"/>
  <c r="H62" i="9"/>
  <c r="G62" i="9"/>
  <c r="F62" i="9"/>
  <c r="E62" i="9"/>
  <c r="D62" i="9"/>
  <c r="C62" i="9"/>
  <c r="B62" i="9"/>
  <c r="X61" i="9"/>
  <c r="W61" i="9"/>
  <c r="V61" i="9"/>
  <c r="U61" i="9"/>
  <c r="T61" i="9"/>
  <c r="S61" i="9"/>
  <c r="R61" i="9"/>
  <c r="Q61" i="9"/>
  <c r="P61" i="9"/>
  <c r="O61" i="9"/>
  <c r="N61" i="9"/>
  <c r="M61" i="9"/>
  <c r="L61" i="9"/>
  <c r="K61" i="9"/>
  <c r="J61" i="9"/>
  <c r="I61" i="9"/>
  <c r="H61" i="9"/>
  <c r="G61" i="9"/>
  <c r="F61" i="9"/>
  <c r="E61" i="9"/>
  <c r="D61" i="9"/>
  <c r="C61" i="9"/>
  <c r="B61" i="9"/>
  <c r="X60" i="9"/>
  <c r="W60" i="9"/>
  <c r="U60" i="9"/>
  <c r="S60" i="9"/>
  <c r="R60" i="9"/>
  <c r="Q60" i="9"/>
  <c r="P60" i="9"/>
  <c r="O60" i="9"/>
  <c r="N60" i="9"/>
  <c r="M60" i="9"/>
  <c r="L60" i="9"/>
  <c r="K60" i="9"/>
  <c r="J60" i="9"/>
  <c r="I60" i="9"/>
  <c r="H60" i="9"/>
  <c r="G60" i="9"/>
  <c r="F60" i="9"/>
  <c r="E60" i="9"/>
  <c r="D60" i="9"/>
  <c r="C60" i="9"/>
  <c r="B60" i="9"/>
  <c r="X59" i="9"/>
  <c r="W59" i="9"/>
  <c r="V59" i="9"/>
  <c r="U59" i="9"/>
  <c r="T59" i="9"/>
  <c r="S59" i="9"/>
  <c r="R59" i="9"/>
  <c r="Q59" i="9"/>
  <c r="P59" i="9"/>
  <c r="O59" i="9"/>
  <c r="N59" i="9"/>
  <c r="M59" i="9"/>
  <c r="L59" i="9"/>
  <c r="K59" i="9"/>
  <c r="J59" i="9"/>
  <c r="I59" i="9"/>
  <c r="H59" i="9"/>
  <c r="G59" i="9"/>
  <c r="F59" i="9"/>
  <c r="E59" i="9"/>
  <c r="D59" i="9"/>
  <c r="C59" i="9"/>
  <c r="B59" i="9"/>
  <c r="X58" i="9"/>
  <c r="W58" i="9"/>
  <c r="V58" i="9"/>
  <c r="U58" i="9"/>
  <c r="T58" i="9"/>
  <c r="S58" i="9"/>
  <c r="R58" i="9"/>
  <c r="Q58" i="9"/>
  <c r="P58" i="9"/>
  <c r="O58" i="9"/>
  <c r="N58" i="9"/>
  <c r="M58" i="9"/>
  <c r="L58" i="9"/>
  <c r="K58" i="9"/>
  <c r="J58" i="9"/>
  <c r="I58" i="9"/>
  <c r="H58" i="9"/>
  <c r="G58" i="9"/>
  <c r="F58" i="9"/>
  <c r="E58" i="9"/>
  <c r="D58" i="9"/>
  <c r="C58" i="9"/>
  <c r="B58" i="9"/>
  <c r="X57" i="9"/>
  <c r="W57" i="9"/>
  <c r="V57" i="9"/>
  <c r="U57" i="9"/>
  <c r="T57" i="9"/>
  <c r="S57" i="9"/>
  <c r="R57" i="9"/>
  <c r="Q57" i="9"/>
  <c r="P57" i="9"/>
  <c r="O57" i="9"/>
  <c r="N57" i="9"/>
  <c r="M57" i="9"/>
  <c r="L57" i="9"/>
  <c r="K57" i="9"/>
  <c r="J57" i="9"/>
  <c r="I57" i="9"/>
  <c r="H57" i="9"/>
  <c r="G57" i="9"/>
  <c r="F57" i="9"/>
  <c r="E57" i="9"/>
  <c r="D57" i="9"/>
  <c r="C57" i="9"/>
  <c r="B57" i="9"/>
  <c r="X56" i="9"/>
  <c r="W56" i="9"/>
  <c r="V56" i="9"/>
  <c r="U56" i="9"/>
  <c r="T56" i="9"/>
  <c r="S56" i="9"/>
  <c r="R56" i="9"/>
  <c r="Q56" i="9"/>
  <c r="P56" i="9"/>
  <c r="O56" i="9"/>
  <c r="N56" i="9"/>
  <c r="M56" i="9"/>
  <c r="L56" i="9"/>
  <c r="K56" i="9"/>
  <c r="J56" i="9"/>
  <c r="I56" i="9"/>
  <c r="H56" i="9"/>
  <c r="G56" i="9"/>
  <c r="F56" i="9"/>
  <c r="E56" i="9"/>
  <c r="D56" i="9"/>
  <c r="C56" i="9"/>
  <c r="B56" i="9"/>
  <c r="X55" i="9"/>
  <c r="W55" i="9"/>
  <c r="V55" i="9"/>
  <c r="U55" i="9"/>
  <c r="T55" i="9"/>
  <c r="S55" i="9"/>
  <c r="R55" i="9"/>
  <c r="Q55" i="9"/>
  <c r="P55" i="9"/>
  <c r="O55" i="9"/>
  <c r="N55" i="9"/>
  <c r="M55" i="9"/>
  <c r="L55" i="9"/>
  <c r="K55" i="9"/>
  <c r="J55" i="9"/>
  <c r="I55" i="9"/>
  <c r="H55" i="9"/>
  <c r="G55" i="9"/>
  <c r="F55" i="9"/>
  <c r="E55" i="9"/>
  <c r="D55" i="9"/>
  <c r="C55" i="9"/>
  <c r="B55" i="9"/>
  <c r="X54" i="9"/>
  <c r="W54" i="9"/>
  <c r="S54" i="9"/>
  <c r="R54" i="9"/>
  <c r="Q54" i="9"/>
  <c r="P54" i="9"/>
  <c r="O54" i="9"/>
  <c r="N54" i="9"/>
  <c r="M54" i="9"/>
  <c r="L54" i="9"/>
  <c r="K54" i="9"/>
  <c r="J54" i="9"/>
  <c r="I54" i="9"/>
  <c r="H54" i="9"/>
  <c r="G54" i="9"/>
  <c r="F54" i="9"/>
  <c r="E54" i="9"/>
  <c r="D54" i="9"/>
  <c r="C54" i="9"/>
  <c r="B54" i="9"/>
  <c r="X53" i="9"/>
  <c r="W53" i="9"/>
  <c r="V53" i="9"/>
  <c r="U53" i="9"/>
  <c r="T53" i="9"/>
  <c r="S53" i="9"/>
  <c r="R53" i="9"/>
  <c r="Q53" i="9"/>
  <c r="P53" i="9"/>
  <c r="O53" i="9"/>
  <c r="N53" i="9"/>
  <c r="M53" i="9"/>
  <c r="L53" i="9"/>
  <c r="K53" i="9"/>
  <c r="J53" i="9"/>
  <c r="I53" i="9"/>
  <c r="H53" i="9"/>
  <c r="G53" i="9"/>
  <c r="F53" i="9"/>
  <c r="E53" i="9"/>
  <c r="D53" i="9"/>
  <c r="C53" i="9"/>
  <c r="B53" i="9"/>
  <c r="X52" i="9"/>
  <c r="W52" i="9"/>
  <c r="V52" i="9"/>
  <c r="U52" i="9"/>
  <c r="T52" i="9"/>
  <c r="S52" i="9"/>
  <c r="R52" i="9"/>
  <c r="Q52" i="9"/>
  <c r="P52" i="9"/>
  <c r="O52" i="9"/>
  <c r="N52" i="9"/>
  <c r="M52" i="9"/>
  <c r="L52" i="9"/>
  <c r="K52" i="9"/>
  <c r="J52" i="9"/>
  <c r="I52" i="9"/>
  <c r="H52" i="9"/>
  <c r="G52" i="9"/>
  <c r="F52" i="9"/>
  <c r="E52" i="9"/>
  <c r="D52" i="9"/>
  <c r="C52" i="9"/>
  <c r="B52" i="9"/>
  <c r="X51" i="9"/>
  <c r="W51" i="9"/>
  <c r="V51" i="9"/>
  <c r="U51" i="9"/>
  <c r="T51" i="9"/>
  <c r="S51" i="9"/>
  <c r="R51" i="9"/>
  <c r="Q51" i="9"/>
  <c r="P51" i="9"/>
  <c r="O51" i="9"/>
  <c r="N51" i="9"/>
  <c r="M51" i="9"/>
  <c r="L51" i="9"/>
  <c r="K51" i="9"/>
  <c r="J51" i="9"/>
  <c r="I51" i="9"/>
  <c r="H51" i="9"/>
  <c r="G51" i="9"/>
  <c r="F51" i="9"/>
  <c r="E51" i="9"/>
  <c r="D51" i="9"/>
  <c r="C51" i="9"/>
  <c r="B51" i="9"/>
  <c r="X50" i="9"/>
  <c r="W50" i="9"/>
  <c r="V50" i="9"/>
  <c r="U50" i="9"/>
  <c r="T50" i="9"/>
  <c r="S50" i="9"/>
  <c r="R50" i="9"/>
  <c r="Q50" i="9"/>
  <c r="P50" i="9"/>
  <c r="O50" i="9"/>
  <c r="N50" i="9"/>
  <c r="M50" i="9"/>
  <c r="L50" i="9"/>
  <c r="K50" i="9"/>
  <c r="J50" i="9"/>
  <c r="I50" i="9"/>
  <c r="H50" i="9"/>
  <c r="G50" i="9"/>
  <c r="F50" i="9"/>
  <c r="E50" i="9"/>
  <c r="D50" i="9"/>
  <c r="C50" i="9"/>
  <c r="B50" i="9"/>
  <c r="X49" i="9"/>
  <c r="W49" i="9"/>
  <c r="V49" i="9"/>
  <c r="U49" i="9"/>
  <c r="T49" i="9"/>
  <c r="S49" i="9"/>
  <c r="R49" i="9"/>
  <c r="Q49" i="9"/>
  <c r="P49" i="9"/>
  <c r="O49" i="9"/>
  <c r="N49" i="9"/>
  <c r="M49" i="9"/>
  <c r="L49" i="9"/>
  <c r="K49" i="9"/>
  <c r="J49" i="9"/>
  <c r="I49" i="9"/>
  <c r="H49" i="9"/>
  <c r="G49" i="9"/>
  <c r="F49" i="9"/>
  <c r="E49" i="9"/>
  <c r="D49" i="9"/>
  <c r="C49" i="9"/>
  <c r="B49" i="9"/>
  <c r="X48" i="9"/>
  <c r="W48" i="9"/>
  <c r="V48" i="9"/>
  <c r="U48" i="9"/>
  <c r="T48" i="9"/>
  <c r="S48" i="9"/>
  <c r="R48" i="9"/>
  <c r="Q48" i="9"/>
  <c r="P48" i="9"/>
  <c r="O48" i="9"/>
  <c r="N48" i="9"/>
  <c r="M48" i="9"/>
  <c r="L48" i="9"/>
  <c r="K48" i="9"/>
  <c r="J48" i="9"/>
  <c r="I48" i="9"/>
  <c r="H48" i="9"/>
  <c r="G48" i="9"/>
  <c r="F48" i="9"/>
  <c r="E48" i="9"/>
  <c r="D48" i="9"/>
  <c r="C48" i="9"/>
  <c r="B48" i="9"/>
  <c r="X47" i="9"/>
  <c r="W47" i="9"/>
  <c r="V47" i="9"/>
  <c r="U47" i="9"/>
  <c r="T47" i="9"/>
  <c r="S47" i="9"/>
  <c r="R47" i="9"/>
  <c r="Q47" i="9"/>
  <c r="P47" i="9"/>
  <c r="O47" i="9"/>
  <c r="N47" i="9"/>
  <c r="M47" i="9"/>
  <c r="L47" i="9"/>
  <c r="K47" i="9"/>
  <c r="J47" i="9"/>
  <c r="I47" i="9"/>
  <c r="H47" i="9"/>
  <c r="G47" i="9"/>
  <c r="F47" i="9"/>
  <c r="E47" i="9"/>
  <c r="D47" i="9"/>
  <c r="C47" i="9"/>
  <c r="B47" i="9"/>
  <c r="X46" i="9"/>
  <c r="W46" i="9"/>
  <c r="S46" i="9"/>
  <c r="R46" i="9"/>
  <c r="Q46" i="9"/>
  <c r="P46" i="9"/>
  <c r="O46" i="9"/>
  <c r="N46" i="9"/>
  <c r="M46" i="9"/>
  <c r="L46" i="9"/>
  <c r="K46" i="9"/>
  <c r="J46" i="9"/>
  <c r="I46" i="9"/>
  <c r="H46" i="9"/>
  <c r="G46" i="9"/>
  <c r="F46" i="9"/>
  <c r="E46" i="9"/>
  <c r="D46" i="9"/>
  <c r="C46" i="9"/>
  <c r="B46" i="9"/>
  <c r="X45" i="9"/>
  <c r="W45" i="9"/>
  <c r="V45" i="9"/>
  <c r="U45" i="9"/>
  <c r="T45" i="9"/>
  <c r="S45" i="9"/>
  <c r="R45" i="9"/>
  <c r="Q45" i="9"/>
  <c r="P45" i="9"/>
  <c r="O45" i="9"/>
  <c r="N45" i="9"/>
  <c r="M45" i="9"/>
  <c r="L45" i="9"/>
  <c r="K45" i="9"/>
  <c r="J45" i="9"/>
  <c r="I45" i="9"/>
  <c r="H45" i="9"/>
  <c r="G45" i="9"/>
  <c r="F45" i="9"/>
  <c r="E45" i="9"/>
  <c r="D45" i="9"/>
  <c r="C45" i="9"/>
  <c r="B45" i="9"/>
  <c r="X44" i="9"/>
  <c r="W44" i="9"/>
  <c r="V44" i="9"/>
  <c r="U44" i="9"/>
  <c r="T44" i="9"/>
  <c r="S44" i="9"/>
  <c r="R44" i="9"/>
  <c r="Q44" i="9"/>
  <c r="P44" i="9"/>
  <c r="O44" i="9"/>
  <c r="N44" i="9"/>
  <c r="M44" i="9"/>
  <c r="L44" i="9"/>
  <c r="K44" i="9"/>
  <c r="J44" i="9"/>
  <c r="I44" i="9"/>
  <c r="H44" i="9"/>
  <c r="G44" i="9"/>
  <c r="F44" i="9"/>
  <c r="E44" i="9"/>
  <c r="D44" i="9"/>
  <c r="C44" i="9"/>
  <c r="B44" i="9"/>
  <c r="X43" i="9"/>
  <c r="W43" i="9"/>
  <c r="V43" i="9"/>
  <c r="U43" i="9"/>
  <c r="T43" i="9"/>
  <c r="S43" i="9"/>
  <c r="R43" i="9"/>
  <c r="Q43" i="9"/>
  <c r="P43" i="9"/>
  <c r="O43" i="9"/>
  <c r="N43" i="9"/>
  <c r="M43" i="9"/>
  <c r="L43" i="9"/>
  <c r="K43" i="9"/>
  <c r="J43" i="9"/>
  <c r="I43" i="9"/>
  <c r="H43" i="9"/>
  <c r="G43" i="9"/>
  <c r="F43" i="9"/>
  <c r="E43" i="9"/>
  <c r="D43" i="9"/>
  <c r="C43" i="9"/>
  <c r="B43" i="9"/>
  <c r="X42" i="9"/>
  <c r="W42" i="9"/>
  <c r="V42" i="9"/>
  <c r="U42" i="9"/>
  <c r="T42" i="9"/>
  <c r="S42" i="9"/>
  <c r="R42" i="9"/>
  <c r="Q42" i="9"/>
  <c r="P42" i="9"/>
  <c r="O42" i="9"/>
  <c r="N42" i="9"/>
  <c r="M42" i="9"/>
  <c r="L42" i="9"/>
  <c r="K42" i="9"/>
  <c r="J42" i="9"/>
  <c r="I42" i="9"/>
  <c r="H42" i="9"/>
  <c r="G42" i="9"/>
  <c r="F42" i="9"/>
  <c r="E42" i="9"/>
  <c r="D42" i="9"/>
  <c r="C42" i="9"/>
  <c r="B42" i="9"/>
  <c r="X41" i="9"/>
  <c r="W41" i="9"/>
  <c r="V41" i="9"/>
  <c r="U41" i="9"/>
  <c r="T41" i="9"/>
  <c r="S41" i="9"/>
  <c r="R41" i="9"/>
  <c r="Q41" i="9"/>
  <c r="P41" i="9"/>
  <c r="O41" i="9"/>
  <c r="N41" i="9"/>
  <c r="M41" i="9"/>
  <c r="L41" i="9"/>
  <c r="K41" i="9"/>
  <c r="J41" i="9"/>
  <c r="I41" i="9"/>
  <c r="H41" i="9"/>
  <c r="G41" i="9"/>
  <c r="F41" i="9"/>
  <c r="E41" i="9"/>
  <c r="D41" i="9"/>
  <c r="C41" i="9"/>
  <c r="B41" i="9"/>
  <c r="X40" i="9"/>
  <c r="W40" i="9"/>
  <c r="V40" i="9"/>
  <c r="U40" i="9"/>
  <c r="T40" i="9"/>
  <c r="S40" i="9"/>
  <c r="R40" i="9"/>
  <c r="Q40" i="9"/>
  <c r="P40" i="9"/>
  <c r="O40" i="9"/>
  <c r="N40" i="9"/>
  <c r="M40" i="9"/>
  <c r="L40" i="9"/>
  <c r="K40" i="9"/>
  <c r="J40" i="9"/>
  <c r="I40" i="9"/>
  <c r="H40" i="9"/>
  <c r="G40" i="9"/>
  <c r="F40" i="9"/>
  <c r="E40" i="9"/>
  <c r="D40" i="9"/>
  <c r="C40" i="9"/>
  <c r="B40" i="9"/>
  <c r="X39" i="9"/>
  <c r="W39" i="9"/>
  <c r="V39" i="9"/>
  <c r="U39" i="9"/>
  <c r="T39" i="9"/>
  <c r="S39" i="9"/>
  <c r="R39" i="9"/>
  <c r="Q39" i="9"/>
  <c r="P39" i="9"/>
  <c r="O39" i="9"/>
  <c r="N39" i="9"/>
  <c r="M39" i="9"/>
  <c r="L39" i="9"/>
  <c r="K39" i="9"/>
  <c r="J39" i="9"/>
  <c r="I39" i="9"/>
  <c r="H39" i="9"/>
  <c r="G39" i="9"/>
  <c r="F39" i="9"/>
  <c r="E39" i="9"/>
  <c r="D39" i="9"/>
  <c r="C39" i="9"/>
  <c r="B39" i="9"/>
  <c r="X38" i="9"/>
  <c r="W38" i="9"/>
  <c r="V38" i="9"/>
  <c r="U38" i="9"/>
  <c r="T38" i="9"/>
  <c r="S38" i="9"/>
  <c r="R38" i="9"/>
  <c r="Q38" i="9"/>
  <c r="P38" i="9"/>
  <c r="O38" i="9"/>
  <c r="N38" i="9"/>
  <c r="M38" i="9"/>
  <c r="L38" i="9"/>
  <c r="K38" i="9"/>
  <c r="J38" i="9"/>
  <c r="I38" i="9"/>
  <c r="H38" i="9"/>
  <c r="G38" i="9"/>
  <c r="F38" i="9"/>
  <c r="E38" i="9"/>
  <c r="D38" i="9"/>
  <c r="B38" i="9"/>
  <c r="C38" i="9"/>
  <c r="H12" i="16"/>
  <c r="I12" i="16"/>
  <c r="J12" i="16" s="1"/>
  <c r="N12" i="16"/>
  <c r="O12" i="16"/>
  <c r="U12" i="16"/>
  <c r="H21" i="16"/>
  <c r="I21" i="16"/>
  <c r="J21" i="16" s="1"/>
  <c r="N21" i="16"/>
  <c r="O21" i="16"/>
  <c r="P21" i="16" s="1"/>
  <c r="T21" i="16"/>
  <c r="U21" i="16"/>
  <c r="U46" i="9" s="1"/>
  <c r="H29" i="16"/>
  <c r="I29" i="16"/>
  <c r="J29" i="16" s="1"/>
  <c r="N29" i="16"/>
  <c r="P29" i="16" s="1"/>
  <c r="O29" i="16"/>
  <c r="T29" i="16"/>
  <c r="T54" i="9" s="1"/>
  <c r="U29" i="16"/>
  <c r="H35" i="16"/>
  <c r="I35" i="16"/>
  <c r="N35" i="16"/>
  <c r="O35" i="16"/>
  <c r="P35" i="16" s="1"/>
  <c r="T35" i="16"/>
  <c r="T60" i="9" s="1"/>
  <c r="U35" i="16"/>
  <c r="H42" i="16"/>
  <c r="I42" i="16"/>
  <c r="N42" i="16"/>
  <c r="O42" i="16"/>
  <c r="T42" i="16"/>
  <c r="T67" i="9" s="1"/>
  <c r="U42" i="16"/>
  <c r="U67" i="9" s="1"/>
  <c r="V21" i="16" l="1"/>
  <c r="V46" i="9" s="1"/>
  <c r="V35" i="16"/>
  <c r="V60" i="9" s="1"/>
  <c r="V29" i="16"/>
  <c r="V54" i="9" s="1"/>
  <c r="T46" i="9"/>
  <c r="U54" i="9"/>
  <c r="P12" i="16"/>
  <c r="P42" i="16"/>
  <c r="V42" i="16"/>
  <c r="V67" i="9" s="1"/>
  <c r="J42" i="16"/>
  <c r="J35" i="16"/>
  <c r="U14" i="2"/>
  <c r="U25" i="2"/>
  <c r="T25" i="2"/>
  <c r="T24" i="6"/>
  <c r="U24" i="6"/>
  <c r="T27" i="6"/>
  <c r="U27" i="6"/>
  <c r="T34" i="6"/>
  <c r="U34" i="6"/>
  <c r="U38" i="6"/>
  <c r="V38" i="6" s="1"/>
  <c r="T42" i="6"/>
  <c r="U42" i="6"/>
  <c r="T15" i="5"/>
  <c r="U15" i="5"/>
  <c r="T24" i="5"/>
  <c r="U24" i="5"/>
  <c r="T26" i="5"/>
  <c r="U26" i="5"/>
  <c r="T31" i="5"/>
  <c r="U31" i="5"/>
  <c r="T12" i="5"/>
  <c r="U12" i="5"/>
  <c r="V34" i="6" l="1"/>
  <c r="V24" i="6"/>
  <c r="V25" i="2"/>
  <c r="V42" i="6"/>
  <c r="V27" i="6"/>
  <c r="D19" i="9"/>
  <c r="Q19" i="9"/>
  <c r="F145" i="9" l="1"/>
  <c r="H109" i="9" l="1"/>
  <c r="R136" i="9"/>
  <c r="H136" i="9"/>
  <c r="I136" i="9"/>
  <c r="J136" i="9"/>
  <c r="K136" i="9"/>
  <c r="L136" i="9"/>
  <c r="M136" i="9"/>
  <c r="N136" i="9"/>
  <c r="O136" i="9"/>
  <c r="P136" i="9"/>
  <c r="Q136" i="9"/>
  <c r="S136" i="9"/>
  <c r="B136" i="9"/>
  <c r="C136" i="9"/>
  <c r="D136" i="9"/>
  <c r="E136" i="9"/>
  <c r="F136" i="9"/>
  <c r="C13" i="9"/>
  <c r="I42" i="6"/>
  <c r="J42" i="6" s="1"/>
  <c r="H42" i="6"/>
  <c r="O42" i="6"/>
  <c r="P42" i="6" s="1"/>
  <c r="N42" i="6"/>
  <c r="K13" i="9" l="1"/>
  <c r="E145" i="9" l="1"/>
  <c r="D145" i="9"/>
  <c r="C145" i="9"/>
  <c r="B145" i="9"/>
  <c r="F143" i="9"/>
  <c r="E143" i="9"/>
  <c r="D143" i="9"/>
  <c r="C143" i="9"/>
  <c r="B143" i="9"/>
  <c r="F142" i="9"/>
  <c r="E142" i="9"/>
  <c r="D142" i="9"/>
  <c r="C142" i="9"/>
  <c r="B142" i="9"/>
  <c r="F141" i="9"/>
  <c r="E141" i="9"/>
  <c r="D141" i="9"/>
  <c r="C141" i="9"/>
  <c r="B141" i="9"/>
  <c r="I145" i="9"/>
  <c r="O145" i="9"/>
  <c r="X135" i="9"/>
  <c r="W135" i="9"/>
  <c r="V135" i="9"/>
  <c r="U135" i="9"/>
  <c r="T135" i="9"/>
  <c r="S135" i="9"/>
  <c r="R135" i="9"/>
  <c r="Q135" i="9"/>
  <c r="P135" i="9"/>
  <c r="O135" i="9"/>
  <c r="N135" i="9"/>
  <c r="M135" i="9"/>
  <c r="L135" i="9"/>
  <c r="K135" i="9"/>
  <c r="J135" i="9"/>
  <c r="I135" i="9"/>
  <c r="H135" i="9"/>
  <c r="F135" i="9"/>
  <c r="E135" i="9"/>
  <c r="D135" i="9"/>
  <c r="C135" i="9"/>
  <c r="B135" i="9"/>
  <c r="X134" i="9"/>
  <c r="W134" i="9"/>
  <c r="V134" i="9"/>
  <c r="U134" i="9"/>
  <c r="T134" i="9"/>
  <c r="S134" i="9"/>
  <c r="R134" i="9"/>
  <c r="Q134" i="9"/>
  <c r="P134" i="9"/>
  <c r="O134" i="9"/>
  <c r="N134" i="9"/>
  <c r="M134" i="9"/>
  <c r="L134" i="9"/>
  <c r="K134" i="9"/>
  <c r="J134" i="9"/>
  <c r="I134" i="9"/>
  <c r="H134" i="9"/>
  <c r="F134" i="9"/>
  <c r="E134" i="9"/>
  <c r="D134" i="9"/>
  <c r="C134" i="9"/>
  <c r="B134" i="9"/>
  <c r="X133" i="9"/>
  <c r="W133" i="9"/>
  <c r="V133" i="9"/>
  <c r="U133" i="9"/>
  <c r="T133" i="9"/>
  <c r="S133" i="9"/>
  <c r="R133" i="9"/>
  <c r="Q133" i="9"/>
  <c r="P133" i="9"/>
  <c r="O133" i="9"/>
  <c r="N133" i="9"/>
  <c r="M133" i="9"/>
  <c r="L133" i="9"/>
  <c r="K133" i="9"/>
  <c r="J133" i="9"/>
  <c r="I133" i="9"/>
  <c r="H133" i="9"/>
  <c r="F133" i="9"/>
  <c r="E133" i="9"/>
  <c r="D133" i="9"/>
  <c r="C133" i="9"/>
  <c r="B133" i="9"/>
  <c r="X131" i="9"/>
  <c r="W131" i="9"/>
  <c r="V131" i="9"/>
  <c r="U131" i="9"/>
  <c r="T131" i="9"/>
  <c r="S131" i="9"/>
  <c r="R131" i="9"/>
  <c r="Q131" i="9"/>
  <c r="P131" i="9"/>
  <c r="O131" i="9"/>
  <c r="N131" i="9"/>
  <c r="M131" i="9"/>
  <c r="L131" i="9"/>
  <c r="K131" i="9"/>
  <c r="J131" i="9"/>
  <c r="I131" i="9"/>
  <c r="H131" i="9"/>
  <c r="F131" i="9"/>
  <c r="E131" i="9"/>
  <c r="D131" i="9"/>
  <c r="C131" i="9"/>
  <c r="B131" i="9"/>
  <c r="X130" i="9"/>
  <c r="W130" i="9"/>
  <c r="V130" i="9"/>
  <c r="U130" i="9"/>
  <c r="T130" i="9"/>
  <c r="S130" i="9"/>
  <c r="R130" i="9"/>
  <c r="Q130" i="9"/>
  <c r="P130" i="9"/>
  <c r="O130" i="9"/>
  <c r="N130" i="9"/>
  <c r="M130" i="9"/>
  <c r="L130" i="9"/>
  <c r="K130" i="9"/>
  <c r="J130" i="9"/>
  <c r="I130" i="9"/>
  <c r="H130" i="9"/>
  <c r="F130" i="9"/>
  <c r="E130" i="9"/>
  <c r="D130" i="9"/>
  <c r="C130" i="9"/>
  <c r="B130" i="9"/>
  <c r="X129" i="9"/>
  <c r="W129" i="9"/>
  <c r="V129" i="9"/>
  <c r="U129" i="9"/>
  <c r="T129" i="9"/>
  <c r="S129" i="9"/>
  <c r="R129" i="9"/>
  <c r="Q129" i="9"/>
  <c r="P129" i="9"/>
  <c r="O129" i="9"/>
  <c r="N129" i="9"/>
  <c r="M129" i="9"/>
  <c r="L129" i="9"/>
  <c r="K129" i="9"/>
  <c r="J129" i="9"/>
  <c r="I129" i="9"/>
  <c r="H129" i="9"/>
  <c r="F129" i="9"/>
  <c r="E129" i="9"/>
  <c r="D129" i="9"/>
  <c r="C129" i="9"/>
  <c r="B129" i="9"/>
  <c r="F127" i="9"/>
  <c r="E127" i="9"/>
  <c r="D127" i="9"/>
  <c r="C127" i="9"/>
  <c r="B127" i="9"/>
  <c r="F126" i="9"/>
  <c r="E126" i="9"/>
  <c r="D126" i="9"/>
  <c r="C126" i="9"/>
  <c r="B126" i="9"/>
  <c r="F125" i="9"/>
  <c r="E125" i="9"/>
  <c r="D125" i="9"/>
  <c r="C125" i="9"/>
  <c r="B125" i="9"/>
  <c r="F123" i="9"/>
  <c r="E123" i="9"/>
  <c r="D123" i="9"/>
  <c r="C123" i="9"/>
  <c r="B123" i="9"/>
  <c r="F122" i="9"/>
  <c r="E122" i="9"/>
  <c r="D122" i="9"/>
  <c r="C122" i="9"/>
  <c r="B122" i="9"/>
  <c r="F121" i="9"/>
  <c r="E121" i="9"/>
  <c r="D121" i="9"/>
  <c r="C121" i="9"/>
  <c r="B121" i="9"/>
  <c r="F120" i="9"/>
  <c r="E120" i="9"/>
  <c r="D120" i="9"/>
  <c r="C120" i="9"/>
  <c r="B120" i="9"/>
  <c r="F119" i="9"/>
  <c r="E119" i="9"/>
  <c r="D119" i="9"/>
  <c r="C119" i="9"/>
  <c r="B119" i="9"/>
  <c r="F118" i="9"/>
  <c r="E118" i="9"/>
  <c r="D118" i="9"/>
  <c r="C118" i="9"/>
  <c r="B118" i="9"/>
  <c r="F116" i="9"/>
  <c r="E116" i="9"/>
  <c r="D116" i="9"/>
  <c r="C116" i="9"/>
  <c r="B116" i="9"/>
  <c r="F115" i="9"/>
  <c r="E115" i="9"/>
  <c r="D115" i="9"/>
  <c r="C115" i="9"/>
  <c r="B115" i="9"/>
  <c r="F113" i="9"/>
  <c r="E113" i="9"/>
  <c r="D113" i="9"/>
  <c r="C113" i="9"/>
  <c r="B113" i="9"/>
  <c r="F112" i="9"/>
  <c r="E112" i="9"/>
  <c r="D112" i="9"/>
  <c r="C112" i="9"/>
  <c r="B112" i="9"/>
  <c r="F111" i="9"/>
  <c r="E111" i="9"/>
  <c r="D111" i="9"/>
  <c r="C111" i="9"/>
  <c r="B111" i="9"/>
  <c r="F110" i="9"/>
  <c r="E110" i="9"/>
  <c r="D110" i="9"/>
  <c r="C110" i="9"/>
  <c r="B110" i="9"/>
  <c r="F109" i="9"/>
  <c r="E109" i="9"/>
  <c r="D109" i="9"/>
  <c r="C109" i="9"/>
  <c r="B109" i="9"/>
  <c r="F108" i="9"/>
  <c r="E108" i="9"/>
  <c r="D108" i="9"/>
  <c r="C108" i="9"/>
  <c r="B108" i="9"/>
  <c r="F107" i="9"/>
  <c r="E107" i="9"/>
  <c r="D107" i="9"/>
  <c r="C107" i="9"/>
  <c r="B107" i="9"/>
  <c r="F106" i="9"/>
  <c r="E106" i="9"/>
  <c r="D106" i="9"/>
  <c r="C106" i="9"/>
  <c r="B106" i="9"/>
  <c r="F105" i="9"/>
  <c r="E105" i="9"/>
  <c r="D105" i="9"/>
  <c r="C105" i="9"/>
  <c r="B105" i="9"/>
  <c r="F104" i="9"/>
  <c r="E104" i="9"/>
  <c r="D104" i="9"/>
  <c r="C104" i="9"/>
  <c r="B104" i="9"/>
  <c r="F103" i="9"/>
  <c r="E103" i="9"/>
  <c r="D103" i="9"/>
  <c r="C103" i="9"/>
  <c r="B103" i="9"/>
  <c r="F98" i="9"/>
  <c r="E98" i="9"/>
  <c r="D98" i="9"/>
  <c r="C98" i="9"/>
  <c r="B98" i="9"/>
  <c r="F97" i="9"/>
  <c r="E97" i="9"/>
  <c r="D97" i="9"/>
  <c r="C97" i="9"/>
  <c r="B97" i="9"/>
  <c r="F96" i="9"/>
  <c r="E96" i="9"/>
  <c r="D96" i="9"/>
  <c r="C96" i="9"/>
  <c r="B96" i="9"/>
  <c r="F95" i="9"/>
  <c r="E95" i="9"/>
  <c r="D95" i="9"/>
  <c r="C95" i="9"/>
  <c r="B95" i="9"/>
  <c r="F93" i="9"/>
  <c r="E93" i="9"/>
  <c r="D93" i="9"/>
  <c r="C93" i="9"/>
  <c r="B93" i="9"/>
  <c r="F92" i="9"/>
  <c r="E92" i="9"/>
  <c r="D92" i="9"/>
  <c r="C92" i="9"/>
  <c r="B92" i="9"/>
  <c r="F91" i="9"/>
  <c r="E91" i="9"/>
  <c r="D91" i="9"/>
  <c r="C91" i="9"/>
  <c r="B91" i="9"/>
  <c r="F90" i="9"/>
  <c r="E90" i="9"/>
  <c r="D90" i="9"/>
  <c r="C90" i="9"/>
  <c r="B90" i="9"/>
  <c r="F88" i="9" l="1"/>
  <c r="E88" i="9"/>
  <c r="D88" i="9"/>
  <c r="C88" i="9"/>
  <c r="B88" i="9"/>
  <c r="C86" i="9"/>
  <c r="C84" i="9"/>
  <c r="F86" i="9"/>
  <c r="E86" i="9"/>
  <c r="D86" i="9"/>
  <c r="B86" i="9"/>
  <c r="F85" i="9"/>
  <c r="E85" i="9"/>
  <c r="D85" i="9"/>
  <c r="C85" i="9"/>
  <c r="B85" i="9"/>
  <c r="F84" i="9"/>
  <c r="E84" i="9"/>
  <c r="D84" i="9"/>
  <c r="B84" i="9"/>
  <c r="F83" i="9"/>
  <c r="E83" i="9"/>
  <c r="D83" i="9"/>
  <c r="C83" i="9"/>
  <c r="B83" i="9"/>
  <c r="F82" i="9"/>
  <c r="E82" i="9"/>
  <c r="D82" i="9"/>
  <c r="C82" i="9"/>
  <c r="B82" i="9"/>
  <c r="F81" i="9"/>
  <c r="E81" i="9"/>
  <c r="D81" i="9"/>
  <c r="C81" i="9"/>
  <c r="B81" i="9"/>
  <c r="F80" i="9"/>
  <c r="E80" i="9"/>
  <c r="D80" i="9"/>
  <c r="C80" i="9"/>
  <c r="B80" i="9"/>
  <c r="F79" i="9"/>
  <c r="E79" i="9"/>
  <c r="D79" i="9"/>
  <c r="C79" i="9"/>
  <c r="B79" i="9"/>
  <c r="F77" i="9"/>
  <c r="E77" i="9"/>
  <c r="D77" i="9"/>
  <c r="C77" i="9"/>
  <c r="B77" i="9"/>
  <c r="F76" i="9"/>
  <c r="E76" i="9"/>
  <c r="D76" i="9"/>
  <c r="C76" i="9"/>
  <c r="B76" i="9"/>
  <c r="F71" i="9"/>
  <c r="E71" i="9"/>
  <c r="D71" i="9"/>
  <c r="C71" i="9"/>
  <c r="B71" i="9"/>
  <c r="F33" i="9"/>
  <c r="E33" i="9"/>
  <c r="C33" i="9"/>
  <c r="B33" i="9"/>
  <c r="F32" i="9"/>
  <c r="E32" i="9"/>
  <c r="C32" i="9"/>
  <c r="B32" i="9"/>
  <c r="F31" i="9"/>
  <c r="E31" i="9"/>
  <c r="D31" i="9"/>
  <c r="C31" i="9"/>
  <c r="B31" i="9"/>
  <c r="F29" i="9"/>
  <c r="E29" i="9"/>
  <c r="D29" i="9"/>
  <c r="C29" i="9"/>
  <c r="B29" i="9"/>
  <c r="F28" i="9"/>
  <c r="E28" i="9"/>
  <c r="D28" i="9"/>
  <c r="C28" i="9"/>
  <c r="B28" i="9"/>
  <c r="F27" i="9"/>
  <c r="E27" i="9"/>
  <c r="D27" i="9"/>
  <c r="C27" i="9"/>
  <c r="B27" i="9"/>
  <c r="F26" i="9"/>
  <c r="E26" i="9"/>
  <c r="D26" i="9"/>
  <c r="C26" i="9"/>
  <c r="B26" i="9"/>
  <c r="F24" i="9"/>
  <c r="E24" i="9"/>
  <c r="D24" i="9"/>
  <c r="C24" i="9"/>
  <c r="B24" i="9"/>
  <c r="F23" i="9"/>
  <c r="E23" i="9"/>
  <c r="D23" i="9"/>
  <c r="C23" i="9"/>
  <c r="B23" i="9"/>
  <c r="F22" i="9"/>
  <c r="E22" i="9"/>
  <c r="D22" i="9"/>
  <c r="C22" i="9"/>
  <c r="B22" i="9"/>
  <c r="F21" i="9"/>
  <c r="E21" i="9"/>
  <c r="D21" i="9"/>
  <c r="C21" i="9"/>
  <c r="B21" i="9"/>
  <c r="F19" i="9"/>
  <c r="E19" i="9"/>
  <c r="C19" i="9"/>
  <c r="B19" i="9"/>
  <c r="F18" i="9"/>
  <c r="E18" i="9"/>
  <c r="D18" i="9"/>
  <c r="C18" i="9"/>
  <c r="B18" i="9"/>
  <c r="F17" i="9"/>
  <c r="E17" i="9"/>
  <c r="D17" i="9"/>
  <c r="C17" i="9"/>
  <c r="B17" i="9"/>
  <c r="F16" i="9"/>
  <c r="E16" i="9"/>
  <c r="D16" i="9"/>
  <c r="C16" i="9"/>
  <c r="B16" i="9"/>
  <c r="F15" i="9"/>
  <c r="E15" i="9"/>
  <c r="D15" i="9"/>
  <c r="C15" i="9"/>
  <c r="B15" i="9"/>
  <c r="F13" i="9" l="1"/>
  <c r="E13" i="9"/>
  <c r="D13" i="9"/>
  <c r="B13" i="9"/>
  <c r="S15" i="14" l="1"/>
  <c r="U15" i="14"/>
  <c r="S16" i="14"/>
  <c r="U16" i="14"/>
  <c r="S17" i="14"/>
  <c r="U17" i="14"/>
  <c r="S18" i="14"/>
  <c r="U18" i="14"/>
  <c r="G19" i="14"/>
  <c r="H15" i="14" s="1"/>
  <c r="N19" i="14"/>
  <c r="O15" i="14" s="1"/>
  <c r="N49" i="13"/>
  <c r="H16" i="7"/>
  <c r="I16" i="7"/>
  <c r="N16" i="7"/>
  <c r="O16" i="7"/>
  <c r="P16" i="7" s="1"/>
  <c r="T16" i="7"/>
  <c r="U16" i="7"/>
  <c r="V16" i="7" l="1"/>
  <c r="J16" i="7"/>
  <c r="S19" i="14"/>
  <c r="T17" i="14" s="1"/>
  <c r="O18" i="14"/>
  <c r="O16" i="14"/>
  <c r="O19" i="14"/>
  <c r="H17" i="14"/>
  <c r="H18" i="14"/>
  <c r="H16" i="14"/>
  <c r="U19" i="14"/>
  <c r="V15" i="14" s="1"/>
  <c r="H19" i="14"/>
  <c r="O17" i="14"/>
  <c r="X81" i="9"/>
  <c r="W81" i="9"/>
  <c r="V81" i="9"/>
  <c r="U81" i="9"/>
  <c r="T81" i="9"/>
  <c r="L140" i="9"/>
  <c r="K140" i="9"/>
  <c r="L81" i="9"/>
  <c r="K81" i="9"/>
  <c r="J81" i="9"/>
  <c r="I81" i="9"/>
  <c r="H81" i="9"/>
  <c r="R81" i="9"/>
  <c r="Q81" i="9"/>
  <c r="P81" i="9"/>
  <c r="O81" i="9"/>
  <c r="N81" i="9"/>
  <c r="T16" i="14" l="1"/>
  <c r="T15" i="14"/>
  <c r="T18" i="14"/>
  <c r="V16" i="14"/>
  <c r="V18" i="14"/>
  <c r="V17" i="14"/>
  <c r="O24" i="5"/>
  <c r="O15" i="9" l="1"/>
  <c r="O13" i="9"/>
  <c r="O143" i="9"/>
  <c r="O141" i="9"/>
  <c r="I141" i="9"/>
  <c r="X145" i="9" l="1"/>
  <c r="W145" i="9"/>
  <c r="V145" i="9"/>
  <c r="U145" i="9"/>
  <c r="T145" i="9"/>
  <c r="S145" i="9"/>
  <c r="R145" i="9"/>
  <c r="Q145" i="9"/>
  <c r="P145" i="9"/>
  <c r="N145" i="9"/>
  <c r="M145" i="9"/>
  <c r="L145" i="9"/>
  <c r="K145" i="9"/>
  <c r="J145" i="9"/>
  <c r="H145" i="9"/>
  <c r="X144" i="9"/>
  <c r="W144" i="9"/>
  <c r="S144" i="9"/>
  <c r="R144" i="9"/>
  <c r="Q144" i="9"/>
  <c r="M144" i="9"/>
  <c r="L144" i="9"/>
  <c r="K144" i="9"/>
  <c r="X143" i="9"/>
  <c r="W143" i="9"/>
  <c r="V143" i="9"/>
  <c r="U143" i="9"/>
  <c r="T143" i="9"/>
  <c r="S143" i="9"/>
  <c r="R143" i="9"/>
  <c r="Q143" i="9"/>
  <c r="P143" i="9"/>
  <c r="N143" i="9"/>
  <c r="M143" i="9"/>
  <c r="L143" i="9"/>
  <c r="K143" i="9"/>
  <c r="J143" i="9"/>
  <c r="I143" i="9"/>
  <c r="H143" i="9"/>
  <c r="X142" i="9"/>
  <c r="W142" i="9"/>
  <c r="V142" i="9"/>
  <c r="U142" i="9"/>
  <c r="T142" i="9"/>
  <c r="S142" i="9"/>
  <c r="R142" i="9"/>
  <c r="Q142" i="9"/>
  <c r="P142" i="9"/>
  <c r="O142" i="9"/>
  <c r="N142" i="9"/>
  <c r="M142" i="9"/>
  <c r="L142" i="9"/>
  <c r="K142" i="9"/>
  <c r="J142" i="9"/>
  <c r="I142" i="9"/>
  <c r="H142" i="9"/>
  <c r="X141" i="9"/>
  <c r="W141" i="9"/>
  <c r="V141" i="9"/>
  <c r="U141" i="9"/>
  <c r="T141" i="9"/>
  <c r="S141" i="9"/>
  <c r="R141" i="9"/>
  <c r="Q141" i="9"/>
  <c r="P141" i="9"/>
  <c r="N141" i="9"/>
  <c r="M141" i="9"/>
  <c r="L141" i="9"/>
  <c r="K141" i="9"/>
  <c r="J141" i="9"/>
  <c r="H141" i="9"/>
  <c r="AC16" i="3" l="1"/>
  <c r="AD16" i="3" s="1"/>
  <c r="AB16" i="3"/>
  <c r="W16" i="3"/>
  <c r="X16" i="3" s="1"/>
  <c r="V16" i="3"/>
  <c r="Q16" i="3"/>
  <c r="P16" i="3"/>
  <c r="R16" i="3" l="1"/>
  <c r="U144" i="9"/>
  <c r="T144" i="9"/>
  <c r="O144" i="9"/>
  <c r="N144" i="9"/>
  <c r="I144" i="9"/>
  <c r="H144" i="9"/>
  <c r="U12" i="7"/>
  <c r="T12" i="7"/>
  <c r="T140" i="9" s="1"/>
  <c r="O12" i="7"/>
  <c r="N12" i="7"/>
  <c r="N140" i="9" s="1"/>
  <c r="I12" i="7"/>
  <c r="I140" i="9" s="1"/>
  <c r="H12" i="7"/>
  <c r="H140" i="9" s="1"/>
  <c r="X140" i="9"/>
  <c r="W140" i="9"/>
  <c r="S140" i="9"/>
  <c r="R140" i="9"/>
  <c r="Q140" i="9"/>
  <c r="M140" i="9"/>
  <c r="U140" i="9" l="1"/>
  <c r="V12" i="7"/>
  <c r="O140" i="9"/>
  <c r="P140" i="9"/>
  <c r="J12" i="7"/>
  <c r="J140" i="9" s="1"/>
  <c r="P144" i="9"/>
  <c r="J144" i="9"/>
  <c r="V144" i="9"/>
  <c r="X132" i="9" l="1"/>
  <c r="W132" i="9"/>
  <c r="S132" i="9"/>
  <c r="R132" i="9"/>
  <c r="Q132" i="9"/>
  <c r="P132" i="9"/>
  <c r="M132" i="9"/>
  <c r="L132" i="9"/>
  <c r="K132" i="9"/>
  <c r="J132" i="9"/>
  <c r="X128" i="9"/>
  <c r="W128" i="9"/>
  <c r="S128" i="9"/>
  <c r="R128" i="9"/>
  <c r="Q128" i="9"/>
  <c r="M128" i="9"/>
  <c r="L128" i="9"/>
  <c r="K128" i="9"/>
  <c r="X127" i="9"/>
  <c r="W127" i="9"/>
  <c r="V127" i="9"/>
  <c r="U127" i="9"/>
  <c r="T127" i="9"/>
  <c r="S127" i="9"/>
  <c r="R127" i="9"/>
  <c r="Q127" i="9"/>
  <c r="P127" i="9"/>
  <c r="O127" i="9"/>
  <c r="N127" i="9"/>
  <c r="M127" i="9"/>
  <c r="L127" i="9"/>
  <c r="K127" i="9"/>
  <c r="J127" i="9"/>
  <c r="I127" i="9"/>
  <c r="H127" i="9"/>
  <c r="X126" i="9"/>
  <c r="W126" i="9"/>
  <c r="V126" i="9"/>
  <c r="U126" i="9"/>
  <c r="T126" i="9"/>
  <c r="S126" i="9"/>
  <c r="R126" i="9"/>
  <c r="Q126" i="9"/>
  <c r="P126" i="9"/>
  <c r="O126" i="9"/>
  <c r="N126" i="9"/>
  <c r="M126" i="9"/>
  <c r="L126" i="9"/>
  <c r="K126" i="9"/>
  <c r="J126" i="9"/>
  <c r="I126" i="9"/>
  <c r="H126" i="9"/>
  <c r="X125" i="9"/>
  <c r="W125" i="9"/>
  <c r="V125" i="9"/>
  <c r="U125" i="9"/>
  <c r="T125" i="9"/>
  <c r="S125" i="9"/>
  <c r="R125" i="9"/>
  <c r="Q125" i="9"/>
  <c r="P125" i="9"/>
  <c r="O125" i="9"/>
  <c r="N125" i="9"/>
  <c r="M125" i="9"/>
  <c r="L125" i="9"/>
  <c r="K125" i="9"/>
  <c r="J125" i="9"/>
  <c r="I125" i="9"/>
  <c r="H125" i="9"/>
  <c r="X124" i="9"/>
  <c r="W124" i="9"/>
  <c r="S124" i="9"/>
  <c r="R124" i="9"/>
  <c r="Q124" i="9"/>
  <c r="M124" i="9"/>
  <c r="L124" i="9"/>
  <c r="K124" i="9"/>
  <c r="X123" i="9"/>
  <c r="W123" i="9"/>
  <c r="V123" i="9"/>
  <c r="U123" i="9"/>
  <c r="T123" i="9"/>
  <c r="S123" i="9"/>
  <c r="R123" i="9"/>
  <c r="Q123" i="9"/>
  <c r="P123" i="9"/>
  <c r="O123" i="9"/>
  <c r="N123" i="9"/>
  <c r="M123" i="9"/>
  <c r="L123" i="9"/>
  <c r="K123" i="9"/>
  <c r="J123" i="9"/>
  <c r="I123" i="9"/>
  <c r="H123" i="9"/>
  <c r="X122" i="9"/>
  <c r="W122" i="9"/>
  <c r="V122" i="9"/>
  <c r="U122" i="9"/>
  <c r="T122" i="9"/>
  <c r="S122" i="9"/>
  <c r="R122" i="9"/>
  <c r="Q122" i="9"/>
  <c r="P122" i="9"/>
  <c r="O122" i="9"/>
  <c r="N122" i="9"/>
  <c r="M122" i="9"/>
  <c r="L122" i="9"/>
  <c r="K122" i="9"/>
  <c r="J122" i="9"/>
  <c r="I122" i="9"/>
  <c r="H122" i="9"/>
  <c r="X121" i="9"/>
  <c r="W121" i="9"/>
  <c r="V121" i="9"/>
  <c r="U121" i="9"/>
  <c r="T121" i="9"/>
  <c r="S121" i="9"/>
  <c r="R121" i="9"/>
  <c r="Q121" i="9"/>
  <c r="P121" i="9"/>
  <c r="O121" i="9"/>
  <c r="N121" i="9"/>
  <c r="M121" i="9"/>
  <c r="L121" i="9"/>
  <c r="K121" i="9"/>
  <c r="J121" i="9"/>
  <c r="I121" i="9"/>
  <c r="H121" i="9"/>
  <c r="X120" i="9"/>
  <c r="W120" i="9"/>
  <c r="V120" i="9"/>
  <c r="U120" i="9"/>
  <c r="T120" i="9"/>
  <c r="S120" i="9"/>
  <c r="R120" i="9"/>
  <c r="Q120" i="9"/>
  <c r="P120" i="9"/>
  <c r="O120" i="9"/>
  <c r="N120" i="9"/>
  <c r="M120" i="9"/>
  <c r="L120" i="9"/>
  <c r="K120" i="9"/>
  <c r="J120" i="9"/>
  <c r="I120" i="9"/>
  <c r="H120" i="9"/>
  <c r="X119" i="9"/>
  <c r="W119" i="9"/>
  <c r="V119" i="9"/>
  <c r="U119" i="9"/>
  <c r="T119" i="9"/>
  <c r="S119" i="9"/>
  <c r="R119" i="9"/>
  <c r="Q119" i="9"/>
  <c r="P119" i="9"/>
  <c r="O119" i="9"/>
  <c r="N119" i="9"/>
  <c r="M119" i="9"/>
  <c r="L119" i="9"/>
  <c r="K119" i="9"/>
  <c r="J119" i="9"/>
  <c r="I119" i="9"/>
  <c r="H119" i="9"/>
  <c r="X118" i="9"/>
  <c r="W118" i="9"/>
  <c r="V118" i="9"/>
  <c r="U118" i="9"/>
  <c r="T118" i="9"/>
  <c r="S118" i="9"/>
  <c r="R118" i="9"/>
  <c r="Q118" i="9"/>
  <c r="P118" i="9"/>
  <c r="O118" i="9"/>
  <c r="N118" i="9"/>
  <c r="M118" i="9"/>
  <c r="L118" i="9"/>
  <c r="K118" i="9"/>
  <c r="J118" i="9"/>
  <c r="I118" i="9"/>
  <c r="H118" i="9"/>
  <c r="X117" i="9"/>
  <c r="W117" i="9"/>
  <c r="S117" i="9"/>
  <c r="R117" i="9"/>
  <c r="Q117" i="9"/>
  <c r="M117" i="9"/>
  <c r="L117" i="9"/>
  <c r="K117" i="9"/>
  <c r="X116" i="9"/>
  <c r="W116" i="9"/>
  <c r="V116" i="9"/>
  <c r="U116" i="9"/>
  <c r="T116" i="9"/>
  <c r="S116" i="9"/>
  <c r="R116" i="9"/>
  <c r="Q116" i="9"/>
  <c r="P116" i="9"/>
  <c r="O116" i="9"/>
  <c r="N116" i="9"/>
  <c r="M116" i="9"/>
  <c r="L116" i="9"/>
  <c r="K116" i="9"/>
  <c r="J116" i="9"/>
  <c r="I116" i="9"/>
  <c r="H116" i="9"/>
  <c r="X115" i="9"/>
  <c r="W115" i="9"/>
  <c r="V115" i="9"/>
  <c r="U115" i="9"/>
  <c r="T115" i="9"/>
  <c r="S115" i="9"/>
  <c r="R115" i="9"/>
  <c r="Q115" i="9"/>
  <c r="P115" i="9"/>
  <c r="O115" i="9"/>
  <c r="N115" i="9"/>
  <c r="M115" i="9"/>
  <c r="L115" i="9"/>
  <c r="K115" i="9"/>
  <c r="J115" i="9"/>
  <c r="I115" i="9"/>
  <c r="H115" i="9"/>
  <c r="X114" i="9"/>
  <c r="W114" i="9"/>
  <c r="S114" i="9"/>
  <c r="R114" i="9"/>
  <c r="Q114" i="9"/>
  <c r="M114" i="9"/>
  <c r="L114" i="9"/>
  <c r="K114" i="9"/>
  <c r="X113" i="9"/>
  <c r="W113" i="9"/>
  <c r="V113" i="9"/>
  <c r="U113" i="9"/>
  <c r="T113" i="9"/>
  <c r="S113" i="9"/>
  <c r="R113" i="9"/>
  <c r="Q113" i="9"/>
  <c r="P113" i="9"/>
  <c r="O113" i="9"/>
  <c r="N113" i="9"/>
  <c r="M113" i="9"/>
  <c r="L113" i="9"/>
  <c r="K113" i="9"/>
  <c r="J113" i="9"/>
  <c r="I113" i="9"/>
  <c r="H113" i="9"/>
  <c r="X112" i="9"/>
  <c r="W112" i="9"/>
  <c r="V112" i="9"/>
  <c r="U112" i="9"/>
  <c r="T112" i="9"/>
  <c r="S112" i="9"/>
  <c r="R112" i="9"/>
  <c r="Q112" i="9"/>
  <c r="P112" i="9"/>
  <c r="O112" i="9"/>
  <c r="N112" i="9"/>
  <c r="M112" i="9"/>
  <c r="L112" i="9"/>
  <c r="K112" i="9"/>
  <c r="J112" i="9"/>
  <c r="I112" i="9"/>
  <c r="H112" i="9"/>
  <c r="X111" i="9"/>
  <c r="W111" i="9"/>
  <c r="V111" i="9"/>
  <c r="U111" i="9"/>
  <c r="T111" i="9"/>
  <c r="S111" i="9"/>
  <c r="R111" i="9"/>
  <c r="Q111" i="9"/>
  <c r="P111" i="9"/>
  <c r="O111" i="9"/>
  <c r="N111" i="9"/>
  <c r="M111" i="9"/>
  <c r="L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V105" i="9"/>
  <c r="U105" i="9"/>
  <c r="T105" i="9"/>
  <c r="S105" i="9"/>
  <c r="R105" i="9"/>
  <c r="Q105" i="9"/>
  <c r="P105" i="9"/>
  <c r="O105" i="9"/>
  <c r="N105" i="9"/>
  <c r="M105" i="9"/>
  <c r="L105" i="9"/>
  <c r="K105" i="9"/>
  <c r="J105" i="9"/>
  <c r="I105" i="9"/>
  <c r="H105" i="9"/>
  <c r="X104" i="9"/>
  <c r="W104" i="9"/>
  <c r="V104" i="9"/>
  <c r="U104" i="9"/>
  <c r="T104" i="9"/>
  <c r="S104" i="9"/>
  <c r="R104" i="9"/>
  <c r="Q104" i="9"/>
  <c r="P104" i="9"/>
  <c r="O104" i="9"/>
  <c r="N104" i="9"/>
  <c r="M104" i="9"/>
  <c r="L104" i="9"/>
  <c r="K104" i="9"/>
  <c r="J104" i="9"/>
  <c r="I104" i="9"/>
  <c r="H104" i="9"/>
  <c r="X103" i="9"/>
  <c r="W103" i="9"/>
  <c r="V103" i="9"/>
  <c r="U103" i="9"/>
  <c r="T103" i="9"/>
  <c r="S103" i="9"/>
  <c r="R103" i="9"/>
  <c r="Q103" i="9"/>
  <c r="P103" i="9"/>
  <c r="O103" i="9"/>
  <c r="N103" i="9"/>
  <c r="M103" i="9"/>
  <c r="L103" i="9"/>
  <c r="K103" i="9"/>
  <c r="J103" i="9"/>
  <c r="I103" i="9"/>
  <c r="H103" i="9"/>
  <c r="X102" i="9"/>
  <c r="W102" i="9"/>
  <c r="S102" i="9"/>
  <c r="R102" i="9"/>
  <c r="Q102" i="9"/>
  <c r="M102" i="9"/>
  <c r="L102" i="9"/>
  <c r="K102"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S94" i="9"/>
  <c r="R94" i="9"/>
  <c r="Q94" i="9"/>
  <c r="M94" i="9"/>
  <c r="L94" i="9"/>
  <c r="K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V91" i="9"/>
  <c r="U91" i="9"/>
  <c r="T91" i="9"/>
  <c r="S91" i="9"/>
  <c r="R91" i="9"/>
  <c r="Q91" i="9"/>
  <c r="P91" i="9"/>
  <c r="O91" i="9"/>
  <c r="N91" i="9"/>
  <c r="M91" i="9"/>
  <c r="L91" i="9"/>
  <c r="K91" i="9"/>
  <c r="J91" i="9"/>
  <c r="I91" i="9"/>
  <c r="H91" i="9"/>
  <c r="X90" i="9"/>
  <c r="W90" i="9"/>
  <c r="V90" i="9"/>
  <c r="U90" i="9"/>
  <c r="T90" i="9"/>
  <c r="S90" i="9"/>
  <c r="R90" i="9"/>
  <c r="Q90" i="9"/>
  <c r="P90" i="9"/>
  <c r="O90" i="9"/>
  <c r="N90" i="9"/>
  <c r="M90" i="9"/>
  <c r="L90" i="9"/>
  <c r="K90" i="9"/>
  <c r="J90" i="9"/>
  <c r="I90" i="9"/>
  <c r="H90" i="9"/>
  <c r="X89" i="9"/>
  <c r="W89" i="9"/>
  <c r="V89" i="9"/>
  <c r="S89" i="9"/>
  <c r="R89" i="9"/>
  <c r="Q89" i="9"/>
  <c r="M89" i="9"/>
  <c r="L89" i="9"/>
  <c r="K89" i="9"/>
  <c r="X88" i="9"/>
  <c r="W88" i="9"/>
  <c r="V88" i="9"/>
  <c r="U88" i="9"/>
  <c r="T88" i="9"/>
  <c r="S88" i="9"/>
  <c r="R88" i="9"/>
  <c r="Q88" i="9"/>
  <c r="P88" i="9"/>
  <c r="O88" i="9"/>
  <c r="N88" i="9"/>
  <c r="M88" i="9"/>
  <c r="L88" i="9"/>
  <c r="K88" i="9"/>
  <c r="J88" i="9"/>
  <c r="I88" i="9"/>
  <c r="H88" i="9"/>
  <c r="X87" i="9"/>
  <c r="W87" i="9"/>
  <c r="S87" i="9"/>
  <c r="R87" i="9"/>
  <c r="Q87" i="9"/>
  <c r="M87" i="9"/>
  <c r="L87" i="9"/>
  <c r="K87" i="9"/>
  <c r="X86" i="9"/>
  <c r="W86" i="9"/>
  <c r="V86" i="9"/>
  <c r="U86" i="9"/>
  <c r="T86" i="9"/>
  <c r="S86" i="9"/>
  <c r="R86" i="9"/>
  <c r="Q86" i="9"/>
  <c r="P86" i="9"/>
  <c r="O86" i="9"/>
  <c r="N86" i="9"/>
  <c r="M86" i="9"/>
  <c r="L86" i="9"/>
  <c r="K86" i="9"/>
  <c r="J86" i="9"/>
  <c r="I86" i="9"/>
  <c r="H86"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S81" i="9"/>
  <c r="M81" i="9"/>
  <c r="X80" i="9"/>
  <c r="W80" i="9"/>
  <c r="V80" i="9"/>
  <c r="U80" i="9"/>
  <c r="T80" i="9"/>
  <c r="S80" i="9"/>
  <c r="R80" i="9"/>
  <c r="Q80" i="9"/>
  <c r="P80" i="9"/>
  <c r="O80" i="9"/>
  <c r="N80" i="9"/>
  <c r="M80" i="9"/>
  <c r="L80" i="9"/>
  <c r="K80" i="9"/>
  <c r="J80" i="9"/>
  <c r="I80" i="9"/>
  <c r="H80" i="9"/>
  <c r="X79" i="9"/>
  <c r="W79" i="9"/>
  <c r="V79" i="9"/>
  <c r="U79" i="9"/>
  <c r="T79" i="9"/>
  <c r="S79" i="9"/>
  <c r="R79" i="9"/>
  <c r="Q79" i="9"/>
  <c r="P79" i="9"/>
  <c r="O79" i="9"/>
  <c r="N79" i="9"/>
  <c r="M79" i="9"/>
  <c r="L79" i="9"/>
  <c r="K79" i="9"/>
  <c r="J79" i="9"/>
  <c r="I79" i="9"/>
  <c r="H79" i="9"/>
  <c r="X78" i="9"/>
  <c r="W78" i="9"/>
  <c r="V78" i="9"/>
  <c r="S78" i="9"/>
  <c r="R78" i="9"/>
  <c r="Q78" i="9"/>
  <c r="M78" i="9"/>
  <c r="L78" i="9"/>
  <c r="K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S75" i="9"/>
  <c r="R75" i="9"/>
  <c r="Q75" i="9"/>
  <c r="M75" i="9"/>
  <c r="L75" i="9"/>
  <c r="K75" i="9"/>
  <c r="X71" i="9"/>
  <c r="W71" i="9"/>
  <c r="V71" i="9"/>
  <c r="U71" i="9"/>
  <c r="T71" i="9"/>
  <c r="S71" i="9"/>
  <c r="R71" i="9"/>
  <c r="Q71" i="9"/>
  <c r="P71" i="9"/>
  <c r="O71" i="9"/>
  <c r="N71" i="9"/>
  <c r="M71" i="9"/>
  <c r="L71" i="9"/>
  <c r="K71" i="9"/>
  <c r="J71" i="9"/>
  <c r="I71" i="9"/>
  <c r="H71" i="9"/>
  <c r="X33" i="9"/>
  <c r="W33" i="9"/>
  <c r="V33" i="9"/>
  <c r="U33" i="9"/>
  <c r="T33" i="9"/>
  <c r="S33" i="9"/>
  <c r="R33" i="9"/>
  <c r="Q33" i="9"/>
  <c r="P33" i="9"/>
  <c r="O33" i="9"/>
  <c r="N33" i="9"/>
  <c r="M33" i="9"/>
  <c r="L33" i="9"/>
  <c r="K33" i="9"/>
  <c r="J33" i="9"/>
  <c r="I33" i="9"/>
  <c r="H33" i="9"/>
  <c r="X32" i="9"/>
  <c r="W32" i="9"/>
  <c r="V32" i="9"/>
  <c r="U32" i="9"/>
  <c r="T32" i="9"/>
  <c r="S32" i="9"/>
  <c r="R32" i="9"/>
  <c r="Q32" i="9"/>
  <c r="P32" i="9"/>
  <c r="O32" i="9"/>
  <c r="N32" i="9"/>
  <c r="M32" i="9"/>
  <c r="L32" i="9"/>
  <c r="K32" i="9"/>
  <c r="J32" i="9"/>
  <c r="I32" i="9"/>
  <c r="H32" i="9"/>
  <c r="X31" i="9"/>
  <c r="W31" i="9"/>
  <c r="V31" i="9"/>
  <c r="U31" i="9"/>
  <c r="T31" i="9"/>
  <c r="S31" i="9"/>
  <c r="R31" i="9"/>
  <c r="Q31" i="9"/>
  <c r="P31" i="9"/>
  <c r="O31" i="9"/>
  <c r="N31" i="9"/>
  <c r="M31" i="9"/>
  <c r="L31" i="9"/>
  <c r="K31" i="9"/>
  <c r="J31" i="9"/>
  <c r="I31" i="9"/>
  <c r="H31" i="9"/>
  <c r="X30" i="9"/>
  <c r="W30" i="9"/>
  <c r="S30" i="9"/>
  <c r="R30" i="9"/>
  <c r="Q30" i="9"/>
  <c r="M30" i="9"/>
  <c r="L30" i="9"/>
  <c r="K30" i="9"/>
  <c r="H30" i="2"/>
  <c r="H30" i="9" s="1"/>
  <c r="X29" i="9"/>
  <c r="W29" i="9"/>
  <c r="V29" i="9"/>
  <c r="U29" i="9"/>
  <c r="T29" i="9"/>
  <c r="S29" i="9"/>
  <c r="R29" i="9"/>
  <c r="Q29" i="9"/>
  <c r="P29" i="9"/>
  <c r="O29" i="9"/>
  <c r="N29" i="9"/>
  <c r="M29" i="9"/>
  <c r="L29" i="9"/>
  <c r="K29" i="9"/>
  <c r="J29" i="9"/>
  <c r="I29" i="9"/>
  <c r="H29" i="9"/>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S25" i="9"/>
  <c r="R25" i="9"/>
  <c r="Q25" i="9"/>
  <c r="M25" i="9"/>
  <c r="L25" i="9"/>
  <c r="K25" i="9"/>
  <c r="H25" i="2"/>
  <c r="H25" i="9" s="1"/>
  <c r="I25" i="2"/>
  <c r="X24" i="9"/>
  <c r="W24" i="9"/>
  <c r="V24" i="9"/>
  <c r="U24" i="9"/>
  <c r="T24" i="9"/>
  <c r="S24" i="9"/>
  <c r="R24" i="9"/>
  <c r="Q24" i="9"/>
  <c r="P24" i="9"/>
  <c r="O24" i="9"/>
  <c r="N24" i="9"/>
  <c r="M24" i="9"/>
  <c r="L24" i="9"/>
  <c r="K24" i="9"/>
  <c r="J24" i="9"/>
  <c r="I24" i="9"/>
  <c r="H24" i="9"/>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L22" i="9"/>
  <c r="K22" i="9"/>
  <c r="J22" i="9"/>
  <c r="I22" i="9"/>
  <c r="H22" i="9"/>
  <c r="X21" i="9"/>
  <c r="W21" i="9"/>
  <c r="V21" i="9"/>
  <c r="U21" i="9"/>
  <c r="T21" i="9"/>
  <c r="S21" i="9"/>
  <c r="R21" i="9"/>
  <c r="Q21" i="9"/>
  <c r="P21" i="9"/>
  <c r="O21" i="9"/>
  <c r="N21" i="9"/>
  <c r="M21" i="9"/>
  <c r="L21" i="9"/>
  <c r="K21" i="9"/>
  <c r="J21" i="9"/>
  <c r="I21" i="9"/>
  <c r="H21" i="9"/>
  <c r="X20" i="9"/>
  <c r="W20" i="9"/>
  <c r="S20" i="9"/>
  <c r="R20" i="9"/>
  <c r="Q20" i="9"/>
  <c r="M20" i="9"/>
  <c r="L20" i="9"/>
  <c r="K20" i="9"/>
  <c r="H20" i="2"/>
  <c r="H20" i="9" s="1"/>
  <c r="I20" i="2"/>
  <c r="I20" i="9" s="1"/>
  <c r="X19" i="9"/>
  <c r="W19" i="9"/>
  <c r="V19" i="9"/>
  <c r="U19" i="9"/>
  <c r="T19" i="9"/>
  <c r="S19" i="9"/>
  <c r="R19" i="9"/>
  <c r="P19" i="9"/>
  <c r="O19" i="9"/>
  <c r="N19" i="9"/>
  <c r="M19" i="9"/>
  <c r="L19" i="9"/>
  <c r="K19" i="9"/>
  <c r="J19" i="9"/>
  <c r="I19" i="9"/>
  <c r="H19" i="9"/>
  <c r="X18" i="9"/>
  <c r="W18" i="9"/>
  <c r="V18" i="9"/>
  <c r="U18" i="9"/>
  <c r="T18" i="9"/>
  <c r="S18" i="9"/>
  <c r="R18" i="9"/>
  <c r="Q18" i="9"/>
  <c r="P18" i="9"/>
  <c r="O18" i="9"/>
  <c r="N18" i="9"/>
  <c r="M18" i="9"/>
  <c r="L18" i="9"/>
  <c r="K18" i="9"/>
  <c r="J18" i="9"/>
  <c r="I18" i="9"/>
  <c r="H18" i="9"/>
  <c r="X17" i="9"/>
  <c r="W17" i="9"/>
  <c r="V17" i="9"/>
  <c r="U17" i="9"/>
  <c r="T17" i="9"/>
  <c r="S17" i="9"/>
  <c r="R17" i="9"/>
  <c r="Q17" i="9"/>
  <c r="P17" i="9"/>
  <c r="O17" i="9"/>
  <c r="N17" i="9"/>
  <c r="M17" i="9"/>
  <c r="L17" i="9"/>
  <c r="K17" i="9"/>
  <c r="J17" i="9"/>
  <c r="I17" i="9"/>
  <c r="H17" i="9"/>
  <c r="X16" i="9"/>
  <c r="W16" i="9"/>
  <c r="V16" i="9"/>
  <c r="U16" i="9"/>
  <c r="T16" i="9"/>
  <c r="S16" i="9"/>
  <c r="R16" i="9"/>
  <c r="Q16" i="9"/>
  <c r="P16" i="9"/>
  <c r="O16" i="9"/>
  <c r="N16" i="9"/>
  <c r="M16" i="9"/>
  <c r="L16" i="9"/>
  <c r="K16" i="9"/>
  <c r="J16" i="9"/>
  <c r="I16" i="9"/>
  <c r="H16" i="9"/>
  <c r="X15" i="9"/>
  <c r="W15" i="9"/>
  <c r="V15" i="9"/>
  <c r="U15" i="9"/>
  <c r="T15" i="9"/>
  <c r="S15" i="9"/>
  <c r="R15" i="9"/>
  <c r="Q15" i="9"/>
  <c r="P15" i="9"/>
  <c r="N15" i="9"/>
  <c r="M15" i="9"/>
  <c r="L15" i="9"/>
  <c r="K15" i="9"/>
  <c r="J15" i="9"/>
  <c r="I15" i="9"/>
  <c r="H15" i="9"/>
  <c r="X14" i="9"/>
  <c r="W14" i="9"/>
  <c r="S14" i="9"/>
  <c r="R14" i="9"/>
  <c r="Q14" i="9"/>
  <c r="M14" i="9"/>
  <c r="L14" i="9"/>
  <c r="K14" i="9"/>
  <c r="X13" i="9"/>
  <c r="W13" i="9"/>
  <c r="V13" i="9"/>
  <c r="U13" i="9"/>
  <c r="T13" i="9"/>
  <c r="S13" i="9"/>
  <c r="R13" i="9"/>
  <c r="Q13" i="9"/>
  <c r="P13" i="9"/>
  <c r="N13" i="9"/>
  <c r="M13" i="9"/>
  <c r="L13" i="9"/>
  <c r="J13" i="9"/>
  <c r="X12" i="9"/>
  <c r="W12" i="9"/>
  <c r="S12" i="9"/>
  <c r="R12" i="9"/>
  <c r="Q12" i="9"/>
  <c r="M12" i="9"/>
  <c r="L12" i="9"/>
  <c r="K12" i="9"/>
  <c r="I12" i="2"/>
  <c r="I12" i="9" s="1"/>
  <c r="H13" i="9"/>
  <c r="T132" i="9"/>
  <c r="O132" i="9"/>
  <c r="N132" i="9"/>
  <c r="I132" i="9"/>
  <c r="H132" i="9"/>
  <c r="U128" i="9"/>
  <c r="T128" i="9"/>
  <c r="O38" i="6"/>
  <c r="O128" i="9" s="1"/>
  <c r="N38" i="6"/>
  <c r="I38" i="6"/>
  <c r="I128" i="9" s="1"/>
  <c r="H128" i="9"/>
  <c r="T124" i="9"/>
  <c r="O34" i="6"/>
  <c r="O124" i="9" s="1"/>
  <c r="N34" i="6"/>
  <c r="N124" i="9" s="1"/>
  <c r="I34" i="6"/>
  <c r="H124" i="9"/>
  <c r="U117" i="9"/>
  <c r="T117" i="9"/>
  <c r="O27" i="6"/>
  <c r="O117" i="9" s="1"/>
  <c r="N27" i="6"/>
  <c r="N117" i="9" s="1"/>
  <c r="I27" i="6"/>
  <c r="I117" i="9" s="1"/>
  <c r="H27" i="6"/>
  <c r="H117" i="9" s="1"/>
  <c r="T114" i="9"/>
  <c r="O24" i="6"/>
  <c r="O114" i="9" s="1"/>
  <c r="N24" i="6"/>
  <c r="N114" i="9" s="1"/>
  <c r="I24" i="6"/>
  <c r="I114" i="9" s="1"/>
  <c r="H24" i="6"/>
  <c r="H114" i="9" s="1"/>
  <c r="U12" i="6"/>
  <c r="T12" i="6"/>
  <c r="T102" i="9" s="1"/>
  <c r="O12" i="6"/>
  <c r="N12" i="6"/>
  <c r="N102" i="9" s="1"/>
  <c r="I12" i="6"/>
  <c r="I102" i="9" s="1"/>
  <c r="H12" i="6"/>
  <c r="U94" i="9"/>
  <c r="T94" i="9"/>
  <c r="O31" i="5"/>
  <c r="O94" i="9" s="1"/>
  <c r="N31" i="5"/>
  <c r="I31" i="5"/>
  <c r="H31" i="5"/>
  <c r="H94" i="9" s="1"/>
  <c r="U89" i="9"/>
  <c r="T89" i="9"/>
  <c r="O26" i="5"/>
  <c r="N26" i="5"/>
  <c r="N89" i="9" s="1"/>
  <c r="I26" i="5"/>
  <c r="H26" i="5"/>
  <c r="H89" i="9" s="1"/>
  <c r="U87" i="9"/>
  <c r="T87" i="9"/>
  <c r="O87" i="9"/>
  <c r="N24" i="5"/>
  <c r="I24" i="5"/>
  <c r="H24" i="5"/>
  <c r="H87" i="9" s="1"/>
  <c r="U78" i="9"/>
  <c r="T78" i="9"/>
  <c r="O15" i="5"/>
  <c r="N15" i="5"/>
  <c r="N78" i="9" s="1"/>
  <c r="I15" i="5"/>
  <c r="I78" i="9" s="1"/>
  <c r="H15" i="5"/>
  <c r="U75" i="9"/>
  <c r="T75" i="9"/>
  <c r="O12" i="5"/>
  <c r="N12" i="5"/>
  <c r="N75" i="9" s="1"/>
  <c r="I12" i="5"/>
  <c r="H12" i="5"/>
  <c r="H75" i="9" s="1"/>
  <c r="U30" i="2"/>
  <c r="U30" i="9" s="1"/>
  <c r="U25" i="9"/>
  <c r="U20" i="2"/>
  <c r="U20" i="9" s="1"/>
  <c r="U12" i="2"/>
  <c r="T30" i="2"/>
  <c r="T30" i="9" s="1"/>
  <c r="O30" i="2"/>
  <c r="O30" i="9" s="1"/>
  <c r="N30" i="2"/>
  <c r="N30" i="9" s="1"/>
  <c r="I30" i="2"/>
  <c r="I30" i="9" s="1"/>
  <c r="T25" i="9"/>
  <c r="O25" i="2"/>
  <c r="N25" i="2"/>
  <c r="N25" i="9" s="1"/>
  <c r="T20" i="2"/>
  <c r="T20" i="9" s="1"/>
  <c r="O20" i="2"/>
  <c r="O20" i="9" s="1"/>
  <c r="N20" i="2"/>
  <c r="N20" i="9" s="1"/>
  <c r="T14" i="2"/>
  <c r="O14" i="2"/>
  <c r="O14" i="9" s="1"/>
  <c r="N14" i="2"/>
  <c r="N14" i="9" s="1"/>
  <c r="I14" i="2"/>
  <c r="H14" i="2"/>
  <c r="H14" i="9" s="1"/>
  <c r="T12" i="2"/>
  <c r="T12" i="9" s="1"/>
  <c r="O12" i="2"/>
  <c r="O12" i="9" s="1"/>
  <c r="N12" i="2"/>
  <c r="N12" i="9" s="1"/>
  <c r="H12" i="2"/>
  <c r="H12" i="9" s="1"/>
  <c r="T14" i="9" l="1"/>
  <c r="V14" i="9"/>
  <c r="O102" i="9"/>
  <c r="P12" i="6"/>
  <c r="P102" i="9" s="1"/>
  <c r="U132" i="9"/>
  <c r="V132" i="9"/>
  <c r="U102" i="9"/>
  <c r="V12" i="6"/>
  <c r="V102" i="9" s="1"/>
  <c r="N87" i="9"/>
  <c r="P24" i="5"/>
  <c r="P87" i="9" s="1"/>
  <c r="O75" i="9"/>
  <c r="P12" i="5"/>
  <c r="P75" i="9" s="1"/>
  <c r="I89" i="9"/>
  <c r="J26" i="5"/>
  <c r="J89" i="9" s="1"/>
  <c r="I75" i="9"/>
  <c r="J12" i="5"/>
  <c r="J75" i="9" s="1"/>
  <c r="O78" i="9"/>
  <c r="P15" i="5"/>
  <c r="P78" i="9" s="1"/>
  <c r="I87" i="9"/>
  <c r="J24" i="5"/>
  <c r="J87" i="9" s="1"/>
  <c r="O89" i="9"/>
  <c r="P26" i="5"/>
  <c r="P89" i="9" s="1"/>
  <c r="I94" i="9"/>
  <c r="J31" i="5"/>
  <c r="J94" i="9" s="1"/>
  <c r="N128" i="9"/>
  <c r="P38" i="6"/>
  <c r="H78" i="9"/>
  <c r="J15" i="5"/>
  <c r="J78" i="9" s="1"/>
  <c r="N94" i="9"/>
  <c r="P31" i="5"/>
  <c r="P94" i="9" s="1"/>
  <c r="H102" i="9"/>
  <c r="J12" i="6"/>
  <c r="J102" i="9" s="1"/>
  <c r="V25" i="9"/>
  <c r="V128" i="9"/>
  <c r="P25" i="2"/>
  <c r="P25" i="9" s="1"/>
  <c r="J14" i="2"/>
  <c r="J14" i="9" s="1"/>
  <c r="V30" i="2"/>
  <c r="V30" i="9" s="1"/>
  <c r="P12" i="2"/>
  <c r="P12" i="9" s="1"/>
  <c r="V12" i="2"/>
  <c r="V12" i="9" s="1"/>
  <c r="V114" i="9"/>
  <c r="V124" i="9"/>
  <c r="P30" i="2"/>
  <c r="P30" i="9" s="1"/>
  <c r="U12" i="9"/>
  <c r="J25" i="2"/>
  <c r="J25" i="9" s="1"/>
  <c r="J20" i="2"/>
  <c r="J20" i="9" s="1"/>
  <c r="I14" i="9"/>
  <c r="J34" i="6"/>
  <c r="J124" i="9" s="1"/>
  <c r="J38" i="6"/>
  <c r="J128" i="9" s="1"/>
  <c r="P24" i="6"/>
  <c r="P114" i="9" s="1"/>
  <c r="P34" i="6"/>
  <c r="P124" i="9" s="1"/>
  <c r="I25" i="9"/>
  <c r="J12" i="2"/>
  <c r="J12" i="9" s="1"/>
  <c r="I124" i="9"/>
  <c r="U124" i="9"/>
  <c r="J27" i="6"/>
  <c r="J117" i="9" s="1"/>
  <c r="P14" i="2"/>
  <c r="P14" i="9" s="1"/>
  <c r="P20" i="2"/>
  <c r="P20" i="9" s="1"/>
  <c r="J24" i="6"/>
  <c r="J114" i="9" s="1"/>
  <c r="P27" i="6"/>
  <c r="P117" i="9" s="1"/>
  <c r="P128" i="9"/>
  <c r="O25" i="9"/>
  <c r="U14" i="9"/>
  <c r="U114" i="9"/>
  <c r="V20" i="2"/>
  <c r="V20" i="9" s="1"/>
  <c r="J30" i="2"/>
  <c r="J30"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Actividad realizada totalmente y en el plazo indicado.</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Actividad iniciada y dentro de los términos.</t>
        </r>
      </text>
    </comment>
    <comment ref="U14" authorId="0" shapeId="0">
      <text>
        <r>
          <rPr>
            <b/>
            <sz val="9"/>
            <color indexed="81"/>
            <rFont val="Tahoma"/>
            <family val="2"/>
          </rPr>
          <t>Actividad realizada totalmente y en el plazo indicado.</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Actividad realizada totalmente y en el plazo indicado.</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Actividad realizada totalmente y en el plazo indicado.</t>
        </r>
      </text>
    </comment>
    <comment ref="I17" authorId="0" shapeId="0">
      <text>
        <r>
          <rPr>
            <sz val="9"/>
            <color indexed="81"/>
            <rFont val="Tahoma"/>
            <family val="2"/>
          </rPr>
          <t>Actividad realizada totalmente y en el plazo indicado.</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Actividad realizada totalmente y en el plazo indicado.</t>
        </r>
      </text>
    </comment>
    <comment ref="I18" authorId="0" shapeId="0">
      <text>
        <r>
          <rPr>
            <sz val="9"/>
            <color indexed="81"/>
            <rFont val="Tahoma"/>
            <family val="2"/>
          </rPr>
          <t>Actividad realizada totalmente y en el plazo indicado.</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Actividad realizada totalmente y en el plazo indicado.</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Actividad no realizada a 31 de Diciembre.</t>
        </r>
      </text>
    </comment>
    <comment ref="I20" authorId="0" shapeId="0">
      <text>
        <r>
          <rPr>
            <b/>
            <sz val="9"/>
            <color indexed="81"/>
            <rFont val="Tahoma"/>
            <family val="2"/>
          </rPr>
          <t>Actividad realizada totalmente y en el plazo indicado.</t>
        </r>
      </text>
    </comment>
    <comment ref="O20" authorId="0" shapeId="0">
      <text>
        <r>
          <rPr>
            <b/>
            <sz val="9"/>
            <color indexed="81"/>
            <rFont val="Tahoma"/>
            <family val="2"/>
          </rPr>
          <t>Actividad iniciada y dentro de los términos.</t>
        </r>
      </text>
    </comment>
    <comment ref="U20" authorId="0" shapeId="0">
      <text>
        <r>
          <rPr>
            <b/>
            <sz val="9"/>
            <color indexed="81"/>
            <rFont val="Tahoma"/>
            <family val="2"/>
          </rPr>
          <t>Actividad no realizada a 31 de Diciembre.</t>
        </r>
      </text>
    </comment>
    <comment ref="I21" authorId="0" shapeId="0">
      <text>
        <r>
          <rPr>
            <sz val="9"/>
            <color indexed="81"/>
            <rFont val="Tahoma"/>
            <family val="2"/>
          </rPr>
          <t>Actividad realizada totalmente y en el plazo indicado.</t>
        </r>
      </text>
    </comment>
    <comment ref="O21" authorId="0" shapeId="0">
      <text>
        <r>
          <rPr>
            <sz val="9"/>
            <color indexed="81"/>
            <rFont val="Tahoma"/>
            <family val="2"/>
          </rPr>
          <t>Actividad realizada totalmente y en el plazo indicado.</t>
        </r>
      </text>
    </comment>
    <comment ref="U21" authorId="0" shapeId="0">
      <text>
        <r>
          <rPr>
            <sz val="9"/>
            <color indexed="81"/>
            <rFont val="Tahoma"/>
            <family val="2"/>
          </rPr>
          <t>Actividad realizada totalmente y en el plazo indicado.</t>
        </r>
      </text>
    </comment>
    <comment ref="I22" authorId="0" shapeId="0">
      <text>
        <r>
          <rPr>
            <sz val="9"/>
            <color indexed="81"/>
            <rFont val="Tahoma"/>
            <family val="2"/>
          </rPr>
          <t>Actividad realizada totalmente y en el plazo indicado.</t>
        </r>
      </text>
    </comment>
    <comment ref="O22" authorId="0" shapeId="0">
      <text>
        <r>
          <rPr>
            <sz val="9"/>
            <color indexed="81"/>
            <rFont val="Tahoma"/>
            <family val="2"/>
          </rPr>
          <t>Actividad realizada totalmente y en el plazo indicado.</t>
        </r>
      </text>
    </comment>
    <comment ref="U22" authorId="0" shapeId="0">
      <text>
        <r>
          <rPr>
            <sz val="9"/>
            <color indexed="81"/>
            <rFont val="Tahoma"/>
            <family val="2"/>
          </rPr>
          <t>Actividad realizada totalmente y en el plazo indicado.</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Actividad iniciada y dentro de los términos.</t>
        </r>
      </text>
    </comment>
    <comment ref="U23" authorId="0" shapeId="0">
      <text>
        <r>
          <rPr>
            <sz val="9"/>
            <color indexed="81"/>
            <rFont val="Tahoma"/>
            <family val="2"/>
          </rPr>
          <t>Actividad realizada totalmente y en el plazo indicado.</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Actividad iniciada y dentro de los términos.</t>
        </r>
      </text>
    </comment>
    <comment ref="U26" authorId="0" shapeId="0">
      <text>
        <r>
          <rPr>
            <sz val="9"/>
            <color indexed="81"/>
            <rFont val="Tahoma"/>
            <family val="2"/>
          </rPr>
          <t>Actividad realizada totalmente pero no en el plazo indicado.</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Actividad realizada totalmente y en el plazo indicado.</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Actividad realizada totalmente y en el plazo indicado.</t>
        </r>
      </text>
    </comment>
    <comment ref="I29" authorId="0" shapeId="0">
      <text>
        <r>
          <rPr>
            <sz val="9"/>
            <color indexed="81"/>
            <rFont val="Tahoma"/>
            <family val="2"/>
          </rPr>
          <t>Actividad no realizada y dentro de los términos.</t>
        </r>
      </text>
    </comment>
    <comment ref="O29" authorId="0" shapeId="0">
      <text>
        <r>
          <rPr>
            <sz val="9"/>
            <color indexed="81"/>
            <rFont val="Tahoma"/>
            <family val="2"/>
          </rPr>
          <t>Actividad iniciada y dentro de los términos.</t>
        </r>
      </text>
    </comment>
    <comment ref="U29" authorId="0" shapeId="0">
      <text>
        <r>
          <rPr>
            <sz val="9"/>
            <color indexed="81"/>
            <rFont val="Tahoma"/>
            <family val="2"/>
          </rPr>
          <t>Actividad realizada totalmente y en el plazo indicado.</t>
        </r>
      </text>
    </comment>
    <comment ref="I30" authorId="0" shapeId="0">
      <text>
        <r>
          <rPr>
            <b/>
            <sz val="9"/>
            <color indexed="81"/>
            <rFont val="Tahoma"/>
            <family val="2"/>
          </rPr>
          <t>Actividad no realizada y dentro de los términos.</t>
        </r>
      </text>
    </comment>
    <comment ref="O30" authorId="0" shapeId="0">
      <text>
        <r>
          <rPr>
            <b/>
            <sz val="9"/>
            <color indexed="81"/>
            <rFont val="Tahoma"/>
            <family val="2"/>
          </rPr>
          <t>Actividad iniciada y dentro de los términos.</t>
        </r>
      </text>
    </comment>
    <comment ref="U30" authorId="0" shapeId="0">
      <text>
        <r>
          <rPr>
            <b/>
            <sz val="9"/>
            <color indexed="81"/>
            <rFont val="Tahoma"/>
            <family val="2"/>
          </rPr>
          <t>Actividad realizada totalmente y en el plazo indicado.</t>
        </r>
      </text>
    </comment>
    <comment ref="I31" authorId="0" shapeId="0">
      <text>
        <r>
          <rPr>
            <sz val="9"/>
            <color indexed="81"/>
            <rFont val="Tahoma"/>
            <family val="2"/>
          </rPr>
          <t>Actividad realizada totalmente y en el plazo indicado.</t>
        </r>
      </text>
    </comment>
    <comment ref="O31" authorId="0" shapeId="0">
      <text>
        <r>
          <rPr>
            <sz val="9"/>
            <color indexed="81"/>
            <rFont val="Tahoma"/>
            <family val="2"/>
          </rPr>
          <t>Actividad realizada totalmente y en el plazo indicado.</t>
        </r>
      </text>
    </comment>
    <comment ref="U31" authorId="0" shapeId="0">
      <text>
        <r>
          <rPr>
            <sz val="9"/>
            <color indexed="81"/>
            <rFont val="Tahoma"/>
            <family val="2"/>
          </rPr>
          <t>Actividad realizada totalmente y en el plazo indicado.</t>
        </r>
      </text>
    </comment>
    <comment ref="I32" authorId="0" shapeId="0">
      <text>
        <r>
          <rPr>
            <sz val="9"/>
            <color indexed="81"/>
            <rFont val="Tahoma"/>
            <family val="2"/>
          </rPr>
          <t>Actividad realizada totalmente y en el plazo indicado.</t>
        </r>
      </text>
    </comment>
    <comment ref="O32" authorId="0" shapeId="0">
      <text>
        <r>
          <rPr>
            <sz val="9"/>
            <color indexed="81"/>
            <rFont val="Tahoma"/>
            <family val="2"/>
          </rPr>
          <t>Actividad realizada totalmente y en el plazo indicado.</t>
        </r>
      </text>
    </comment>
    <comment ref="U32" authorId="0" shapeId="0">
      <text>
        <r>
          <rPr>
            <sz val="9"/>
            <color indexed="81"/>
            <rFont val="Tahoma"/>
            <family val="2"/>
          </rPr>
          <t>Actividad realizada totalmente y en el plazo indicado.</t>
        </r>
      </text>
    </comment>
    <comment ref="I33" authorId="0" shapeId="0">
      <text>
        <r>
          <rPr>
            <sz val="9"/>
            <color indexed="81"/>
            <rFont val="Tahoma"/>
            <family val="2"/>
          </rPr>
          <t>Actividad realizada totalmente y en el plazo indicado.</t>
        </r>
      </text>
    </comment>
    <comment ref="O33" authorId="0" shapeId="0">
      <text>
        <r>
          <rPr>
            <sz val="9"/>
            <color indexed="81"/>
            <rFont val="Tahoma"/>
            <family val="2"/>
          </rPr>
          <t>Actividad realizada totalmente y en el plazo indicado.</t>
        </r>
      </text>
    </comment>
    <comment ref="U33" authorId="0" shapeId="0">
      <text>
        <r>
          <rPr>
            <sz val="9"/>
            <color indexed="81"/>
            <rFont val="Tahoma"/>
            <family val="2"/>
          </rPr>
          <t>Actividad realizada totalmente y en el plazo indicado.</t>
        </r>
      </text>
    </comment>
  </commentList>
</comments>
</file>

<file path=xl/comments2.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I13" authorId="1" shapeId="0">
      <text>
        <r>
          <rPr>
            <sz val="9"/>
            <color indexed="81"/>
            <rFont val="Tahoma"/>
            <family val="2"/>
          </rPr>
          <t>Actividad iniciada y dentro de los términos.</t>
        </r>
      </text>
    </comment>
    <comment ref="O13" authorId="1" shapeId="0">
      <text>
        <r>
          <rPr>
            <sz val="9"/>
            <color indexed="81"/>
            <rFont val="Tahoma"/>
            <family val="2"/>
          </rPr>
          <t>Actividad iniciada y dentro de los términos.</t>
        </r>
      </text>
    </comment>
    <comment ref="U13" authorId="1" shapeId="0">
      <text>
        <r>
          <rPr>
            <sz val="9"/>
            <color indexed="81"/>
            <rFont val="Tahoma"/>
            <family val="2"/>
          </rPr>
          <t>Seleccionar una calificación</t>
        </r>
      </text>
    </comment>
    <comment ref="I14" authorId="1" shapeId="0">
      <text>
        <r>
          <rPr>
            <sz val="9"/>
            <color indexed="81"/>
            <rFont val="Tahoma"/>
            <family val="2"/>
          </rPr>
          <t>Actividad iniciada y dentro de los términos.</t>
        </r>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I15" authorId="1" shapeId="0">
      <text>
        <r>
          <rPr>
            <sz val="9"/>
            <color indexed="81"/>
            <rFont val="Tahoma"/>
            <family val="2"/>
          </rPr>
          <t>Actividad realizada totalmente y en el plazo indicado.</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I16" authorId="1" shapeId="0">
      <text>
        <r>
          <rPr>
            <sz val="9"/>
            <color indexed="81"/>
            <rFont val="Tahoma"/>
            <family val="2"/>
          </rPr>
          <t>Actividad realizada totalmente y en el plazo indicado.</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I17" authorId="1" shapeId="0">
      <text>
        <r>
          <rPr>
            <sz val="9"/>
            <color indexed="81"/>
            <rFont val="Tahoma"/>
            <family val="2"/>
          </rPr>
          <t>Actividad realizada totalmente y en el plazo indicado.</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I18" authorId="1" shapeId="0">
      <text>
        <r>
          <rPr>
            <sz val="9"/>
            <color indexed="81"/>
            <rFont val="Tahoma"/>
            <family val="2"/>
          </rPr>
          <t>Actividad realizada totalmente y en el plazo indicado.</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I19" authorId="1" shapeId="0">
      <text>
        <r>
          <rPr>
            <sz val="9"/>
            <color indexed="81"/>
            <rFont val="Tahoma"/>
            <family val="2"/>
          </rPr>
          <t>Actividad realizada totalmente y en el plazo indicado.</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I20" authorId="1" shapeId="0">
      <text>
        <r>
          <rPr>
            <sz val="9"/>
            <color indexed="81"/>
            <rFont val="Tahoma"/>
            <family val="2"/>
          </rPr>
          <t>Actividad realizada totalmente y en el plazo indicado.</t>
        </r>
      </text>
    </comment>
    <comment ref="O20" authorId="1" shapeId="0">
      <text>
        <r>
          <rPr>
            <sz val="9"/>
            <color indexed="81"/>
            <rFont val="Tahoma"/>
            <family val="2"/>
          </rPr>
          <t>Actividad iniciada y dentro de los términos.</t>
        </r>
      </text>
    </comment>
    <comment ref="U20" authorId="1" shapeId="0">
      <text>
        <r>
          <rPr>
            <sz val="9"/>
            <color indexed="81"/>
            <rFont val="Tahoma"/>
            <family val="2"/>
          </rPr>
          <t>Seleccionar una calificación</t>
        </r>
      </text>
    </comment>
    <comment ref="I21" authorId="1" shapeId="0">
      <text>
        <r>
          <rPr>
            <sz val="9"/>
            <color indexed="81"/>
            <rFont val="Tahoma"/>
            <family val="2"/>
          </rPr>
          <t>Actividad realizada totalmente y en el plazo indicado.</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I22" authorId="1" shapeId="0">
      <text>
        <r>
          <rPr>
            <sz val="9"/>
            <color indexed="81"/>
            <rFont val="Tahoma"/>
            <family val="2"/>
          </rPr>
          <t>Actividad realizada totalmente y en el plazo indicado.</t>
        </r>
      </text>
    </comment>
    <comment ref="O22" authorId="1" shapeId="0">
      <text>
        <r>
          <rPr>
            <sz val="9"/>
            <color indexed="81"/>
            <rFont val="Tahoma"/>
            <family val="2"/>
          </rPr>
          <t>Actividad realizada totalmente y en el plazo indicado.</t>
        </r>
      </text>
    </comment>
    <comment ref="U22" authorId="1" shapeId="0">
      <text>
        <r>
          <rPr>
            <sz val="9"/>
            <color indexed="81"/>
            <rFont val="Tahoma"/>
            <family val="2"/>
          </rPr>
          <t>Seleccionar una calificación</t>
        </r>
      </text>
    </comment>
    <comment ref="I23" authorId="1" shapeId="0">
      <text>
        <r>
          <rPr>
            <sz val="9"/>
            <color indexed="81"/>
            <rFont val="Tahoma"/>
            <family val="2"/>
          </rPr>
          <t>Actividad iniciada y dentro de los términos.</t>
        </r>
      </text>
    </comment>
    <comment ref="O23" authorId="1" shapeId="0">
      <text>
        <r>
          <rPr>
            <sz val="9"/>
            <color indexed="81"/>
            <rFont val="Tahoma"/>
            <family val="2"/>
          </rPr>
          <t>Actividad iniciada y dentro de los términos.</t>
        </r>
      </text>
    </comment>
    <comment ref="U23" authorId="1" shapeId="0">
      <text>
        <r>
          <rPr>
            <sz val="9"/>
            <color indexed="81"/>
            <rFont val="Tahoma"/>
            <family val="2"/>
          </rPr>
          <t>Seleccionar una calificación</t>
        </r>
      </text>
    </comment>
    <comment ref="I24" authorId="1" shapeId="0">
      <text>
        <r>
          <rPr>
            <sz val="9"/>
            <color indexed="81"/>
            <rFont val="Tahoma"/>
            <family val="2"/>
          </rPr>
          <t>Seleccionar una calificación</t>
        </r>
      </text>
    </comment>
    <comment ref="O24" authorId="1" shapeId="0">
      <text>
        <r>
          <rPr>
            <sz val="9"/>
            <color indexed="81"/>
            <rFont val="Tahoma"/>
            <family val="2"/>
          </rPr>
          <t>Seleccionar una calificación</t>
        </r>
      </text>
    </comment>
    <comment ref="U24" authorId="1" shapeId="0">
      <text>
        <r>
          <rPr>
            <sz val="9"/>
            <color indexed="81"/>
            <rFont val="Tahoma"/>
            <family val="2"/>
          </rPr>
          <t>Seleccionar una calificación</t>
        </r>
      </text>
    </comment>
    <comment ref="I25" authorId="1" shapeId="0">
      <text>
        <r>
          <rPr>
            <sz val="9"/>
            <color indexed="81"/>
            <rFont val="Tahoma"/>
            <family val="2"/>
          </rPr>
          <t>Seleccionar una calificación</t>
        </r>
      </text>
    </comment>
    <comment ref="O25" authorId="1" shapeId="0">
      <text>
        <r>
          <rPr>
            <sz val="9"/>
            <color indexed="81"/>
            <rFont val="Tahoma"/>
            <family val="2"/>
          </rPr>
          <t>Seleccionar una calificación</t>
        </r>
      </text>
    </comment>
    <comment ref="U25" authorId="1" shapeId="0">
      <text>
        <r>
          <rPr>
            <sz val="9"/>
            <color indexed="81"/>
            <rFont val="Tahoma"/>
            <family val="2"/>
          </rPr>
          <t>Seleccionar una calificación</t>
        </r>
      </text>
    </comment>
    <comment ref="I26" authorId="1" shapeId="0">
      <text>
        <r>
          <rPr>
            <sz val="9"/>
            <color indexed="81"/>
            <rFont val="Tahoma"/>
            <family val="2"/>
          </rPr>
          <t>Actividad iniciada y dentro de los términos.</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I27" authorId="1" shapeId="0">
      <text>
        <r>
          <rPr>
            <sz val="9"/>
            <color indexed="81"/>
            <rFont val="Tahoma"/>
            <family val="2"/>
          </rPr>
          <t>Actividad iniciada y dentro de los términos.</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I28" authorId="1" shapeId="0">
      <text>
        <r>
          <rPr>
            <sz val="9"/>
            <color indexed="81"/>
            <rFont val="Tahoma"/>
            <family val="2"/>
          </rPr>
          <t>Actividad iniciada y dentro de los términos.</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I29" authorId="1" shapeId="0">
      <text>
        <r>
          <rPr>
            <sz val="9"/>
            <color indexed="81"/>
            <rFont val="Tahoma"/>
            <family val="2"/>
          </rPr>
          <t>Actividad no realizada y dentro de los términos.</t>
        </r>
      </text>
    </comment>
    <comment ref="O29" authorId="1" shapeId="0">
      <text>
        <r>
          <rPr>
            <sz val="9"/>
            <color indexed="81"/>
            <rFont val="Tahoma"/>
            <family val="2"/>
          </rPr>
          <t>Actividad iniciada y dentro de los términos.</t>
        </r>
      </text>
    </comment>
    <comment ref="U29" authorId="1" shapeId="0">
      <text>
        <r>
          <rPr>
            <sz val="9"/>
            <color indexed="81"/>
            <rFont val="Tahoma"/>
            <family val="2"/>
          </rPr>
          <t>Seleccionar una calificación</t>
        </r>
      </text>
    </comment>
    <comment ref="I30" authorId="1" shapeId="0">
      <text>
        <r>
          <rPr>
            <sz val="9"/>
            <color indexed="81"/>
            <rFont val="Tahoma"/>
            <family val="2"/>
          </rPr>
          <t>Actividad no realizada y dentro de los términos.</t>
        </r>
      </text>
    </comment>
    <comment ref="O30" authorId="1" shapeId="0">
      <text>
        <r>
          <rPr>
            <sz val="9"/>
            <color indexed="81"/>
            <rFont val="Tahoma"/>
            <family val="2"/>
          </rPr>
          <t>Actividad iniciada y dentro de los términos.</t>
        </r>
      </text>
    </comment>
    <comment ref="U30" authorId="1" shapeId="0">
      <text>
        <r>
          <rPr>
            <sz val="9"/>
            <color indexed="81"/>
            <rFont val="Tahoma"/>
            <family val="2"/>
          </rPr>
          <t>Seleccionar una calificación</t>
        </r>
      </text>
    </comment>
    <comment ref="I31" authorId="1" shapeId="0">
      <text>
        <r>
          <rPr>
            <sz val="9"/>
            <color indexed="81"/>
            <rFont val="Tahoma"/>
            <family val="2"/>
          </rPr>
          <t>Actividad realizada totalmente y en el plazo indicado.</t>
        </r>
      </text>
    </comment>
    <comment ref="O31" authorId="1" shapeId="0">
      <text>
        <r>
          <rPr>
            <sz val="9"/>
            <color indexed="81"/>
            <rFont val="Tahoma"/>
            <family val="2"/>
          </rPr>
          <t>Actividad realizada totalmente y en el plazo indicado.</t>
        </r>
      </text>
    </comment>
    <comment ref="U31" authorId="1" shapeId="0">
      <text>
        <r>
          <rPr>
            <sz val="9"/>
            <color indexed="81"/>
            <rFont val="Tahoma"/>
            <family val="2"/>
          </rPr>
          <t>Seleccionar una calificación</t>
        </r>
      </text>
    </comment>
    <comment ref="I32" authorId="1" shapeId="0">
      <text>
        <r>
          <rPr>
            <sz val="9"/>
            <color indexed="81"/>
            <rFont val="Tahoma"/>
            <family val="2"/>
          </rPr>
          <t>Actividad realizada totalmente y en el plazo indicado.</t>
        </r>
      </text>
    </comment>
    <comment ref="O32" authorId="1" shapeId="0">
      <text>
        <r>
          <rPr>
            <sz val="9"/>
            <color indexed="81"/>
            <rFont val="Tahoma"/>
            <family val="2"/>
          </rPr>
          <t>Actividad realizada totalmente y en el plazo indicado.</t>
        </r>
      </text>
    </comment>
    <comment ref="U32" authorId="1" shapeId="0">
      <text>
        <r>
          <rPr>
            <sz val="9"/>
            <color indexed="81"/>
            <rFont val="Tahoma"/>
            <family val="2"/>
          </rPr>
          <t>Seleccionar una calificación</t>
        </r>
      </text>
    </comment>
    <comment ref="I33" authorId="1" shapeId="0">
      <text>
        <r>
          <rPr>
            <sz val="9"/>
            <color indexed="81"/>
            <rFont val="Tahoma"/>
            <family val="2"/>
          </rPr>
          <t>Actividad realizada totalmente y en el plazo indicado.</t>
        </r>
      </text>
    </comment>
    <comment ref="O33" authorId="1" shapeId="0">
      <text>
        <r>
          <rPr>
            <sz val="9"/>
            <color indexed="81"/>
            <rFont val="Tahoma"/>
            <family val="2"/>
          </rPr>
          <t>Actividad realizada totalmente y en el plazo indicado.</t>
        </r>
      </text>
    </comment>
    <comment ref="U33" authorId="1" shapeId="0">
      <text>
        <r>
          <rPr>
            <sz val="9"/>
            <color indexed="81"/>
            <rFont val="Tahoma"/>
            <family val="2"/>
          </rPr>
          <t>Seleccionar una calificación</t>
        </r>
      </text>
    </comment>
    <comment ref="I34"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I35"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B36" authorId="0" shapeId="0">
      <text>
        <r>
          <rPr>
            <b/>
            <sz val="9"/>
            <color indexed="81"/>
            <rFont val="Tahoma"/>
            <family val="2"/>
          </rPr>
          <t>Precise los objetivos que la entidad desea lograr en la vigencia y Enuncie una a una las actividades que se realizarán  al logro de cada objetivo planteado.</t>
        </r>
      </text>
    </comment>
    <comment ref="I36" authorId="1" shapeId="0">
      <text>
        <r>
          <rPr>
            <sz val="9"/>
            <color indexed="81"/>
            <rFont val="Tahoma"/>
            <family val="2"/>
          </rPr>
          <t>Seleccionar una calificación</t>
        </r>
      </text>
    </comment>
    <comment ref="O36" authorId="1" shapeId="0">
      <text>
        <r>
          <rPr>
            <sz val="9"/>
            <color indexed="81"/>
            <rFont val="Tahoma"/>
            <family val="2"/>
          </rPr>
          <t>Seleccionar una calificación</t>
        </r>
      </text>
    </comment>
    <comment ref="U36" authorId="1" shapeId="0">
      <text>
        <r>
          <rPr>
            <sz val="9"/>
            <color indexed="81"/>
            <rFont val="Tahoma"/>
            <family val="2"/>
          </rPr>
          <t>Seleccionar una calificación</t>
        </r>
      </text>
    </comment>
    <comment ref="I37" authorId="1" shapeId="0">
      <text>
        <r>
          <rPr>
            <sz val="9"/>
            <color indexed="81"/>
            <rFont val="Tahoma"/>
            <family val="2"/>
          </rPr>
          <t>Seleccionar una calificación</t>
        </r>
      </text>
    </comment>
    <comment ref="O37" authorId="1" shapeId="0">
      <text>
        <r>
          <rPr>
            <sz val="9"/>
            <color indexed="81"/>
            <rFont val="Tahoma"/>
            <family val="2"/>
          </rPr>
          <t>Seleccionar una calificación</t>
        </r>
      </text>
    </comment>
    <comment ref="U37" authorId="1" shapeId="0">
      <text>
        <r>
          <rPr>
            <sz val="9"/>
            <color indexed="81"/>
            <rFont val="Tahoma"/>
            <family val="2"/>
          </rPr>
          <t>Seleccionar una calificación</t>
        </r>
      </text>
    </comment>
    <comment ref="I38" authorId="1" shapeId="0">
      <text>
        <r>
          <rPr>
            <sz val="9"/>
            <color indexed="81"/>
            <rFont val="Tahoma"/>
            <family val="2"/>
          </rPr>
          <t>Actividad realizada totalmente y en el plazo indicado.</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I39" authorId="1" shapeId="0">
      <text>
        <r>
          <rPr>
            <sz val="9"/>
            <color indexed="81"/>
            <rFont val="Tahoma"/>
            <family val="2"/>
          </rPr>
          <t>Actividad realizada totalmente y en el plazo indicado.</t>
        </r>
      </text>
    </comment>
    <comment ref="O39" authorId="1" shapeId="0">
      <text>
        <r>
          <rPr>
            <sz val="9"/>
            <color indexed="81"/>
            <rFont val="Tahoma"/>
            <family val="2"/>
          </rPr>
          <t>Actividad realizada totalmente y en el plazo indicado.</t>
        </r>
      </text>
    </comment>
    <comment ref="U39" authorId="1" shapeId="0">
      <text>
        <r>
          <rPr>
            <sz val="9"/>
            <color indexed="81"/>
            <rFont val="Tahoma"/>
            <family val="2"/>
          </rPr>
          <t>Seleccionar una calificación</t>
        </r>
      </text>
    </comment>
    <comment ref="I40" authorId="1" shapeId="0">
      <text>
        <r>
          <rPr>
            <sz val="9"/>
            <color indexed="81"/>
            <rFont val="Tahoma"/>
            <family val="2"/>
          </rPr>
          <t>Actividad realizada totalmente y en el plazo indicado.</t>
        </r>
      </text>
    </comment>
    <comment ref="O40" authorId="1" shapeId="0">
      <text>
        <r>
          <rPr>
            <sz val="9"/>
            <color indexed="81"/>
            <rFont val="Tahoma"/>
            <family val="2"/>
          </rPr>
          <t>Actividad realizada totalmente y en el plazo indicado.</t>
        </r>
      </text>
    </comment>
    <comment ref="U40" authorId="1" shapeId="0">
      <text>
        <r>
          <rPr>
            <sz val="9"/>
            <color indexed="81"/>
            <rFont val="Tahoma"/>
            <family val="2"/>
          </rPr>
          <t>Seleccionar una calificación</t>
        </r>
      </text>
    </comment>
    <comment ref="I41" authorId="1" shapeId="0">
      <text>
        <r>
          <rPr>
            <sz val="9"/>
            <color indexed="81"/>
            <rFont val="Tahoma"/>
            <family val="2"/>
          </rPr>
          <t>Actividad realizada totalmente y en el plazo indicado.</t>
        </r>
      </text>
    </comment>
    <comment ref="O41" authorId="1" shapeId="0">
      <text>
        <r>
          <rPr>
            <sz val="9"/>
            <color indexed="81"/>
            <rFont val="Tahoma"/>
            <family val="2"/>
          </rPr>
          <t>Actividad realizada totalmente y en el plazo indicado.</t>
        </r>
      </text>
    </comment>
    <comment ref="U41" authorId="1" shapeId="0">
      <text>
        <r>
          <rPr>
            <sz val="9"/>
            <color indexed="81"/>
            <rFont val="Tahoma"/>
            <family val="2"/>
          </rPr>
          <t>Seleccionar una calificación</t>
        </r>
      </text>
    </comment>
    <comment ref="I42" authorId="1" shapeId="0">
      <text>
        <r>
          <rPr>
            <sz val="9"/>
            <color indexed="81"/>
            <rFont val="Tahoma"/>
            <family val="2"/>
          </rPr>
          <t>Actividad iniciada y dentro de los términos.</t>
        </r>
      </text>
    </comment>
    <comment ref="O42" authorId="1" shapeId="0">
      <text>
        <r>
          <rPr>
            <sz val="9"/>
            <color indexed="81"/>
            <rFont val="Tahoma"/>
            <family val="2"/>
          </rPr>
          <t>Actividad no realizada y dentro de los términos.</t>
        </r>
      </text>
    </comment>
    <comment ref="U42" authorId="1" shapeId="0">
      <text>
        <r>
          <rPr>
            <sz val="9"/>
            <color indexed="81"/>
            <rFont val="Tahoma"/>
            <family val="2"/>
          </rPr>
          <t>Seleccionar una calificación</t>
        </r>
      </text>
    </comment>
    <comment ref="I43" authorId="1" shapeId="0">
      <text>
        <r>
          <rPr>
            <sz val="9"/>
            <color indexed="81"/>
            <rFont val="Tahoma"/>
            <family val="2"/>
          </rPr>
          <t>Actividad iniciada y dentro de los términos.</t>
        </r>
      </text>
    </comment>
    <comment ref="O43" authorId="1" shapeId="0">
      <text>
        <r>
          <rPr>
            <sz val="9"/>
            <color indexed="81"/>
            <rFont val="Tahoma"/>
            <family val="2"/>
          </rPr>
          <t>Actividad iniciada y dentro de los términos.</t>
        </r>
      </text>
    </comment>
    <comment ref="U43" authorId="1" shapeId="0">
      <text>
        <r>
          <rPr>
            <sz val="9"/>
            <color indexed="81"/>
            <rFont val="Tahoma"/>
            <family val="2"/>
          </rPr>
          <t>Seleccionar una calificación</t>
        </r>
      </text>
    </comment>
    <comment ref="I44" authorId="1" shapeId="0">
      <text>
        <r>
          <rPr>
            <sz val="9"/>
            <color indexed="81"/>
            <rFont val="Tahoma"/>
            <family val="2"/>
          </rPr>
          <t>Actividad iniciada y dentro de los términos.</t>
        </r>
      </text>
    </comment>
    <comment ref="O44" authorId="1" shapeId="0">
      <text>
        <r>
          <rPr>
            <sz val="9"/>
            <color indexed="81"/>
            <rFont val="Tahoma"/>
            <family val="2"/>
          </rPr>
          <t>Actividad iniciada y dentro de los términos.</t>
        </r>
      </text>
    </comment>
    <comment ref="U44" authorId="1" shapeId="0">
      <text>
        <r>
          <rPr>
            <sz val="9"/>
            <color indexed="81"/>
            <rFont val="Tahoma"/>
            <family val="2"/>
          </rPr>
          <t>Seleccionar una calificación</t>
        </r>
      </text>
    </comment>
    <comment ref="I45" authorId="1" shapeId="0">
      <text>
        <r>
          <rPr>
            <sz val="9"/>
            <color indexed="81"/>
            <rFont val="Tahoma"/>
            <family val="2"/>
          </rPr>
          <t>Actividad iniciada y dentro de los términos.</t>
        </r>
      </text>
    </comment>
    <comment ref="O45" authorId="1" shapeId="0">
      <text>
        <r>
          <rPr>
            <sz val="9"/>
            <color indexed="81"/>
            <rFont val="Tahoma"/>
            <family val="2"/>
          </rPr>
          <t>Actividad iniciada y dentro de los términos.</t>
        </r>
      </text>
    </comment>
    <comment ref="U45" authorId="1" shapeId="0">
      <text>
        <r>
          <rPr>
            <sz val="9"/>
            <color indexed="81"/>
            <rFont val="Tahoma"/>
            <family val="2"/>
          </rPr>
          <t>Seleccionar una calificación</t>
        </r>
      </text>
    </comment>
    <comment ref="I46" authorId="1" shapeId="0">
      <text>
        <r>
          <rPr>
            <sz val="9"/>
            <color indexed="81"/>
            <rFont val="Tahoma"/>
            <family val="2"/>
          </rPr>
          <t>Actividad iniciada y dentro de los términos.</t>
        </r>
      </text>
    </comment>
    <comment ref="O46" authorId="1" shapeId="0">
      <text>
        <r>
          <rPr>
            <sz val="9"/>
            <color indexed="81"/>
            <rFont val="Tahoma"/>
            <family val="2"/>
          </rPr>
          <t>Actividad iniciada y dentro de los términos.</t>
        </r>
      </text>
    </comment>
    <comment ref="U46" authorId="1" shapeId="0">
      <text>
        <r>
          <rPr>
            <sz val="9"/>
            <color indexed="81"/>
            <rFont val="Tahoma"/>
            <family val="2"/>
          </rPr>
          <t>Seleccionar una calificación</t>
        </r>
      </text>
    </comment>
    <comment ref="I47" authorId="1" shapeId="0">
      <text>
        <r>
          <rPr>
            <sz val="9"/>
            <color indexed="81"/>
            <rFont val="Tahoma"/>
            <family val="2"/>
          </rPr>
          <t>Actividad iniciada y dentro de los términos.</t>
        </r>
      </text>
    </comment>
    <comment ref="O47" authorId="1" shapeId="0">
      <text>
        <r>
          <rPr>
            <sz val="9"/>
            <color indexed="81"/>
            <rFont val="Tahoma"/>
            <family val="2"/>
          </rPr>
          <t>Actividad iniciada y dentro de los términos.</t>
        </r>
      </text>
    </comment>
    <comment ref="U47" authorId="1" shapeId="0">
      <text>
        <r>
          <rPr>
            <sz val="9"/>
            <color indexed="81"/>
            <rFont val="Tahoma"/>
            <family val="2"/>
          </rPr>
          <t>Seleccionar una calificación</t>
        </r>
      </text>
    </comment>
    <comment ref="I48" authorId="1" shapeId="0">
      <text>
        <r>
          <rPr>
            <sz val="9"/>
            <color indexed="81"/>
            <rFont val="Tahoma"/>
            <family val="2"/>
          </rPr>
          <t>Actividad iniciada y dentro de los términos.</t>
        </r>
      </text>
    </comment>
    <comment ref="O48" authorId="1" shapeId="0">
      <text>
        <r>
          <rPr>
            <sz val="9"/>
            <color indexed="81"/>
            <rFont val="Tahoma"/>
            <family val="2"/>
          </rPr>
          <t>Actividad realizada totalmente y en el plazo indicado.</t>
        </r>
      </text>
    </comment>
    <comment ref="U48" authorId="1" shapeId="0">
      <text>
        <r>
          <rPr>
            <sz val="9"/>
            <color indexed="81"/>
            <rFont val="Tahoma"/>
            <family val="2"/>
          </rPr>
          <t>Seleccionar una calificación</t>
        </r>
      </text>
    </comment>
    <comment ref="I49" authorId="1" shapeId="0">
      <text>
        <r>
          <rPr>
            <sz val="9"/>
            <color indexed="81"/>
            <rFont val="Tahoma"/>
            <family val="2"/>
          </rPr>
          <t>Actividad realizada totalmente y en el plazo indicado.</t>
        </r>
      </text>
    </comment>
    <comment ref="O49" authorId="1" shapeId="0">
      <text>
        <r>
          <rPr>
            <sz val="9"/>
            <color indexed="81"/>
            <rFont val="Tahoma"/>
            <family val="2"/>
          </rPr>
          <t>Actividad realizada totalmente y en el plazo indicado.</t>
        </r>
      </text>
    </comment>
    <comment ref="U49" authorId="1" shapeId="0">
      <text>
        <r>
          <rPr>
            <sz val="9"/>
            <color indexed="81"/>
            <rFont val="Tahoma"/>
            <family val="2"/>
          </rPr>
          <t>Seleccionar una calificación</t>
        </r>
      </text>
    </comment>
    <comment ref="I50" authorId="1" shapeId="0">
      <text>
        <r>
          <rPr>
            <sz val="9"/>
            <color indexed="81"/>
            <rFont val="Tahoma"/>
            <family val="2"/>
          </rPr>
          <t>Actividad iniciada y dentro de los términos.</t>
        </r>
      </text>
    </comment>
    <comment ref="O50" authorId="1" shapeId="0">
      <text>
        <r>
          <rPr>
            <sz val="9"/>
            <color indexed="81"/>
            <rFont val="Tahoma"/>
            <family val="2"/>
          </rPr>
          <t>Actividad iniciada y dentro de los términos.</t>
        </r>
      </text>
    </comment>
    <comment ref="U50" authorId="1" shapeId="0">
      <text>
        <r>
          <rPr>
            <sz val="9"/>
            <color indexed="81"/>
            <rFont val="Tahoma"/>
            <family val="2"/>
          </rPr>
          <t>Seleccionar una calificación</t>
        </r>
      </text>
    </comment>
    <comment ref="I51" authorId="1" shapeId="0">
      <text>
        <r>
          <rPr>
            <sz val="9"/>
            <color indexed="81"/>
            <rFont val="Tahoma"/>
            <family val="2"/>
          </rPr>
          <t>Actividad iniciada y dentro de los términos.</t>
        </r>
      </text>
    </comment>
    <comment ref="O51" authorId="1" shapeId="0">
      <text>
        <r>
          <rPr>
            <sz val="9"/>
            <color indexed="81"/>
            <rFont val="Tahoma"/>
            <family val="2"/>
          </rPr>
          <t>Actividad iniciada y dentro de los términos.</t>
        </r>
      </text>
    </comment>
    <comment ref="U51" authorId="1" shapeId="0">
      <text>
        <r>
          <rPr>
            <sz val="9"/>
            <color indexed="81"/>
            <rFont val="Tahoma"/>
            <family val="2"/>
          </rPr>
          <t>Seleccionar una calificación</t>
        </r>
      </text>
    </comment>
    <comment ref="I52" authorId="1" shapeId="0">
      <text>
        <r>
          <rPr>
            <sz val="9"/>
            <color indexed="81"/>
            <rFont val="Tahoma"/>
            <family val="2"/>
          </rPr>
          <t>Actividad iniciada y dentro de los términos.</t>
        </r>
      </text>
    </comment>
    <comment ref="O52" authorId="1" shapeId="0">
      <text>
        <r>
          <rPr>
            <sz val="9"/>
            <color indexed="81"/>
            <rFont val="Tahoma"/>
            <family val="2"/>
          </rPr>
          <t>Actividad iniciada y dentro de los términos.</t>
        </r>
      </text>
    </comment>
    <comment ref="U52" authorId="1" shapeId="0">
      <text>
        <r>
          <rPr>
            <sz val="9"/>
            <color indexed="81"/>
            <rFont val="Tahoma"/>
            <family val="2"/>
          </rPr>
          <t>Seleccionar una calificación</t>
        </r>
      </text>
    </comment>
    <comment ref="I53" authorId="1" shapeId="0">
      <text>
        <r>
          <rPr>
            <sz val="9"/>
            <color indexed="81"/>
            <rFont val="Tahoma"/>
            <family val="2"/>
          </rPr>
          <t>Actividad iniciada y dentro de los términos.</t>
        </r>
      </text>
    </comment>
    <comment ref="O53" authorId="1" shapeId="0">
      <text>
        <r>
          <rPr>
            <sz val="9"/>
            <color indexed="81"/>
            <rFont val="Tahoma"/>
            <family val="2"/>
          </rPr>
          <t>Actividad iniciada y dentro de los términos.</t>
        </r>
      </text>
    </comment>
    <comment ref="U53" authorId="1" shapeId="0">
      <text>
        <r>
          <rPr>
            <sz val="9"/>
            <color indexed="81"/>
            <rFont val="Tahoma"/>
            <family val="2"/>
          </rPr>
          <t>Seleccionar una calificación</t>
        </r>
      </text>
    </comment>
    <comment ref="I54" authorId="1" shapeId="0">
      <text>
        <r>
          <rPr>
            <sz val="9"/>
            <color indexed="81"/>
            <rFont val="Tahoma"/>
            <family val="2"/>
          </rPr>
          <t>Actividad iniciada y dentro de los términos.</t>
        </r>
      </text>
    </comment>
    <comment ref="O54" authorId="1" shapeId="0">
      <text>
        <r>
          <rPr>
            <sz val="9"/>
            <color indexed="81"/>
            <rFont val="Tahoma"/>
            <family val="2"/>
          </rPr>
          <t>Actividad iniciada y dentro de los términos.</t>
        </r>
      </text>
    </comment>
    <comment ref="U54" authorId="1" shapeId="0">
      <text>
        <r>
          <rPr>
            <sz val="9"/>
            <color indexed="81"/>
            <rFont val="Tahoma"/>
            <family val="2"/>
          </rPr>
          <t>Seleccionar una calificación</t>
        </r>
      </text>
    </comment>
    <comment ref="I55" authorId="1" shapeId="0">
      <text>
        <r>
          <rPr>
            <sz val="9"/>
            <color indexed="81"/>
            <rFont val="Tahoma"/>
            <family val="2"/>
          </rPr>
          <t>Actividad realizada totalmente y en el plazo indicado.</t>
        </r>
      </text>
    </comment>
    <comment ref="O55" authorId="1" shapeId="0">
      <text>
        <r>
          <rPr>
            <sz val="9"/>
            <color indexed="81"/>
            <rFont val="Tahoma"/>
            <family val="2"/>
          </rPr>
          <t>Actividad realizada totalmente y en el plazo indicado.</t>
        </r>
      </text>
    </comment>
    <comment ref="U55" authorId="1" shapeId="0">
      <text>
        <r>
          <rPr>
            <sz val="9"/>
            <color indexed="81"/>
            <rFont val="Tahoma"/>
            <family val="2"/>
          </rPr>
          <t>Seleccionar una calificación</t>
        </r>
      </text>
    </comment>
    <comment ref="I56" authorId="1" shapeId="0">
      <text>
        <r>
          <rPr>
            <sz val="9"/>
            <color indexed="81"/>
            <rFont val="Tahoma"/>
            <family val="2"/>
          </rPr>
          <t>Actividad no realizada y dentro de los términos.</t>
        </r>
      </text>
    </comment>
    <comment ref="O56" authorId="1" shapeId="0">
      <text>
        <r>
          <rPr>
            <sz val="9"/>
            <color indexed="81"/>
            <rFont val="Tahoma"/>
            <family val="2"/>
          </rPr>
          <t>Actividad iniciada y dentro de los términos.</t>
        </r>
      </text>
    </comment>
    <comment ref="U56" authorId="1" shapeId="0">
      <text>
        <r>
          <rPr>
            <sz val="9"/>
            <color indexed="81"/>
            <rFont val="Tahoma"/>
            <family val="2"/>
          </rPr>
          <t>Seleccionar una calificación</t>
        </r>
      </text>
    </comment>
    <comment ref="I57" authorId="1" shapeId="0">
      <text>
        <r>
          <rPr>
            <sz val="9"/>
            <color indexed="81"/>
            <rFont val="Tahoma"/>
            <family val="2"/>
          </rPr>
          <t>Actividad no realizada y dentro de los términos.</t>
        </r>
      </text>
    </comment>
    <comment ref="O57" authorId="1" shapeId="0">
      <text>
        <r>
          <rPr>
            <sz val="9"/>
            <color indexed="81"/>
            <rFont val="Tahoma"/>
            <family val="2"/>
          </rPr>
          <t>Actividad realizada totalmente y en el plazo indicado.</t>
        </r>
      </text>
    </comment>
    <comment ref="U57" authorId="1" shapeId="0">
      <text>
        <r>
          <rPr>
            <sz val="9"/>
            <color indexed="81"/>
            <rFont val="Tahoma"/>
            <family val="2"/>
          </rPr>
          <t>Seleccionar una calificación</t>
        </r>
      </text>
    </comment>
    <comment ref="I58" authorId="1" shapeId="0">
      <text>
        <r>
          <rPr>
            <sz val="9"/>
            <color indexed="81"/>
            <rFont val="Tahoma"/>
            <family val="2"/>
          </rPr>
          <t>Actividad iniciada y dentro de los términos.</t>
        </r>
      </text>
    </comment>
    <comment ref="O58" authorId="1" shapeId="0">
      <text>
        <r>
          <rPr>
            <sz val="9"/>
            <color indexed="81"/>
            <rFont val="Tahoma"/>
            <family val="2"/>
          </rPr>
          <t>Actividad iniciada y dentro de los términos.</t>
        </r>
      </text>
    </comment>
    <comment ref="I59" authorId="1" shapeId="0">
      <text>
        <r>
          <rPr>
            <sz val="9"/>
            <color indexed="81"/>
            <rFont val="Tahoma"/>
            <family val="2"/>
          </rPr>
          <t>Actividad iniciada y dentro de los términos.</t>
        </r>
      </text>
    </comment>
    <comment ref="O59" authorId="1" shapeId="0">
      <text>
        <r>
          <rPr>
            <sz val="9"/>
            <color indexed="81"/>
            <rFont val="Tahoma"/>
            <family val="2"/>
          </rPr>
          <t>Actividad iniciada y dentro de los términos.</t>
        </r>
      </text>
    </comment>
    <comment ref="U59" authorId="1" shapeId="0">
      <text>
        <r>
          <rPr>
            <sz val="9"/>
            <color indexed="81"/>
            <rFont val="Tahoma"/>
            <family val="2"/>
          </rPr>
          <t>Seleccionar una calificación</t>
        </r>
      </text>
    </comment>
    <comment ref="I60" authorId="1" shapeId="0">
      <text>
        <r>
          <rPr>
            <sz val="9"/>
            <color indexed="81"/>
            <rFont val="Tahoma"/>
            <family val="2"/>
          </rPr>
          <t>Actividad iniciada y dentro de los términos.</t>
        </r>
      </text>
    </comment>
    <comment ref="O60" authorId="1" shapeId="0">
      <text>
        <r>
          <rPr>
            <sz val="9"/>
            <color indexed="81"/>
            <rFont val="Tahoma"/>
            <family val="2"/>
          </rPr>
          <t>Actividad iniciada y dentro de los términos.</t>
        </r>
      </text>
    </comment>
    <comment ref="U60" authorId="1" shapeId="0">
      <text>
        <r>
          <rPr>
            <sz val="9"/>
            <color indexed="81"/>
            <rFont val="Tahoma"/>
            <family val="2"/>
          </rPr>
          <t>Seleccionar una calificación</t>
        </r>
      </text>
    </comment>
    <comment ref="I61" authorId="1" shapeId="0">
      <text>
        <r>
          <rPr>
            <sz val="9"/>
            <color indexed="81"/>
            <rFont val="Tahoma"/>
            <family val="2"/>
          </rPr>
          <t>Actividad iniciada y dentro de los términos.</t>
        </r>
      </text>
    </comment>
    <comment ref="O61" authorId="1" shapeId="0">
      <text>
        <r>
          <rPr>
            <sz val="9"/>
            <color indexed="81"/>
            <rFont val="Tahoma"/>
            <family val="2"/>
          </rPr>
          <t>Actividad iniciada y dentro de los términos.</t>
        </r>
      </text>
    </comment>
    <comment ref="U61" authorId="1" shapeId="0">
      <text>
        <r>
          <rPr>
            <sz val="9"/>
            <color indexed="81"/>
            <rFont val="Tahoma"/>
            <family val="2"/>
          </rPr>
          <t>Seleccionar una calificación</t>
        </r>
      </text>
    </comment>
    <comment ref="I62" authorId="1" shapeId="0">
      <text>
        <r>
          <rPr>
            <sz val="9"/>
            <color indexed="81"/>
            <rFont val="Tahoma"/>
            <family val="2"/>
          </rPr>
          <t>Actividad iniciada y dentro de los términos.</t>
        </r>
      </text>
    </comment>
    <comment ref="O62" authorId="1" shapeId="0">
      <text>
        <r>
          <rPr>
            <sz val="9"/>
            <color indexed="81"/>
            <rFont val="Tahoma"/>
            <family val="2"/>
          </rPr>
          <t>Actividad iniciada y dentro de los términos.</t>
        </r>
      </text>
    </comment>
    <comment ref="U62" authorId="1" shapeId="0">
      <text>
        <r>
          <rPr>
            <sz val="9"/>
            <color indexed="81"/>
            <rFont val="Tahoma"/>
            <family val="2"/>
          </rPr>
          <t>Seleccionar una calificación</t>
        </r>
      </text>
    </comment>
    <comment ref="I63" authorId="1" shapeId="0">
      <text>
        <r>
          <rPr>
            <sz val="9"/>
            <color indexed="81"/>
            <rFont val="Tahoma"/>
            <family val="2"/>
          </rPr>
          <t>Actividad iniciada y dentro de los términos.</t>
        </r>
      </text>
    </comment>
    <comment ref="O63" authorId="1" shapeId="0">
      <text>
        <r>
          <rPr>
            <sz val="9"/>
            <color indexed="81"/>
            <rFont val="Tahoma"/>
            <family val="2"/>
          </rPr>
          <t>Actividad no realizada y dentro de los términos.</t>
        </r>
      </text>
    </comment>
    <comment ref="U63" authorId="1" shapeId="0">
      <text>
        <r>
          <rPr>
            <sz val="9"/>
            <color indexed="81"/>
            <rFont val="Tahoma"/>
            <family val="2"/>
          </rPr>
          <t>Seleccionar una calificación</t>
        </r>
      </text>
    </comment>
    <comment ref="I64" authorId="1" shapeId="0">
      <text>
        <r>
          <rPr>
            <sz val="9"/>
            <color indexed="81"/>
            <rFont val="Tahoma"/>
            <family val="2"/>
          </rPr>
          <t>Actividad iniciada y dentro de los términos.</t>
        </r>
      </text>
    </comment>
    <comment ref="O64" authorId="1" shapeId="0">
      <text>
        <r>
          <rPr>
            <sz val="9"/>
            <color indexed="81"/>
            <rFont val="Tahoma"/>
            <family val="2"/>
          </rPr>
          <t>Actividad iniciada y dentro de los términos.</t>
        </r>
      </text>
    </comment>
    <comment ref="U64" authorId="1" shapeId="0">
      <text>
        <r>
          <rPr>
            <sz val="9"/>
            <color indexed="81"/>
            <rFont val="Tahoma"/>
            <family val="2"/>
          </rPr>
          <t>Seleccionar una calificación</t>
        </r>
      </text>
    </comment>
    <comment ref="I65" authorId="1" shapeId="0">
      <text>
        <r>
          <rPr>
            <sz val="9"/>
            <color indexed="81"/>
            <rFont val="Tahoma"/>
            <family val="2"/>
          </rPr>
          <t>Actividad iniciada y dentro de los términos.</t>
        </r>
      </text>
    </comment>
    <comment ref="O65" authorId="1" shapeId="0">
      <text>
        <r>
          <rPr>
            <sz val="9"/>
            <color indexed="81"/>
            <rFont val="Tahoma"/>
            <family val="2"/>
          </rPr>
          <t>Actividad iniciada y dentro de los términos.</t>
        </r>
      </text>
    </comment>
    <comment ref="U65" authorId="1" shapeId="0">
      <text>
        <r>
          <rPr>
            <sz val="9"/>
            <color indexed="81"/>
            <rFont val="Tahoma"/>
            <family val="2"/>
          </rPr>
          <t>Seleccionar una calificación</t>
        </r>
      </text>
    </comment>
    <comment ref="I66" authorId="1" shapeId="0">
      <text>
        <r>
          <rPr>
            <sz val="9"/>
            <color indexed="81"/>
            <rFont val="Tahoma"/>
            <family val="2"/>
          </rPr>
          <t>Actividad iniciada y dentro de los términos.</t>
        </r>
      </text>
    </comment>
    <comment ref="O66" authorId="1" shapeId="0">
      <text>
        <r>
          <rPr>
            <sz val="9"/>
            <color indexed="81"/>
            <rFont val="Tahoma"/>
            <family val="2"/>
          </rPr>
          <t>Actividad iniciada y dentro de los términos.</t>
        </r>
      </text>
    </comment>
    <comment ref="U66" authorId="1" shapeId="0">
      <text>
        <r>
          <rPr>
            <sz val="9"/>
            <color indexed="81"/>
            <rFont val="Tahoma"/>
            <family val="2"/>
          </rPr>
          <t>Seleccionar una calificación</t>
        </r>
      </text>
    </comment>
    <comment ref="I67" authorId="1" shapeId="0">
      <text>
        <r>
          <rPr>
            <sz val="9"/>
            <color indexed="81"/>
            <rFont val="Tahoma"/>
            <family val="2"/>
          </rPr>
          <t>Actividad iniciada y dentro de los términos.</t>
        </r>
      </text>
    </comment>
    <comment ref="O67" authorId="1" shapeId="0">
      <text>
        <r>
          <rPr>
            <sz val="9"/>
            <color indexed="81"/>
            <rFont val="Tahoma"/>
            <family val="2"/>
          </rPr>
          <t>Actividad iniciada y dentro de los términos.</t>
        </r>
      </text>
    </comment>
    <comment ref="U67" authorId="1" shapeId="0">
      <text>
        <r>
          <rPr>
            <sz val="9"/>
            <color indexed="81"/>
            <rFont val="Tahoma"/>
            <family val="2"/>
          </rPr>
          <t>Seleccionar una calificación</t>
        </r>
      </text>
    </comment>
    <comment ref="I68" authorId="1" shapeId="0">
      <text>
        <r>
          <rPr>
            <sz val="9"/>
            <color indexed="81"/>
            <rFont val="Tahoma"/>
            <family val="2"/>
          </rPr>
          <t>Actividad iniciada y dentro de los términos.</t>
        </r>
      </text>
    </comment>
    <comment ref="O68" authorId="1" shapeId="0">
      <text>
        <r>
          <rPr>
            <sz val="9"/>
            <color indexed="81"/>
            <rFont val="Tahoma"/>
            <family val="2"/>
          </rPr>
          <t>Actividad no realizada y dentro de los términos.</t>
        </r>
      </text>
    </comment>
    <comment ref="U68" authorId="1" shapeId="0">
      <text>
        <r>
          <rPr>
            <sz val="9"/>
            <color indexed="81"/>
            <rFont val="Tahoma"/>
            <family val="2"/>
          </rPr>
          <t>Seleccionar una calificación</t>
        </r>
      </text>
    </comment>
    <comment ref="I69" authorId="1" shapeId="0">
      <text>
        <r>
          <rPr>
            <sz val="9"/>
            <color indexed="81"/>
            <rFont val="Tahoma"/>
            <family val="2"/>
          </rPr>
          <t>Actividad no realizada y dentro de los términos.</t>
        </r>
      </text>
    </comment>
    <comment ref="O69" authorId="1" shapeId="0">
      <text>
        <r>
          <rPr>
            <sz val="9"/>
            <color indexed="81"/>
            <rFont val="Tahoma"/>
            <family val="2"/>
          </rPr>
          <t>Actividad no realizada y dentro de los términos.</t>
        </r>
      </text>
    </comment>
    <comment ref="U69" authorId="1" shapeId="0">
      <text>
        <r>
          <rPr>
            <sz val="9"/>
            <color indexed="81"/>
            <rFont val="Tahoma"/>
            <family val="2"/>
          </rPr>
          <t>Seleccionar una calificación</t>
        </r>
      </text>
    </comment>
    <comment ref="I70" authorId="1" shapeId="0">
      <text>
        <r>
          <rPr>
            <sz val="9"/>
            <color indexed="81"/>
            <rFont val="Tahoma"/>
            <family val="2"/>
          </rPr>
          <t>Actividad no realizada y dentro de los términos.</t>
        </r>
      </text>
    </comment>
    <comment ref="O70" authorId="1" shapeId="0">
      <text>
        <r>
          <rPr>
            <sz val="9"/>
            <color indexed="81"/>
            <rFont val="Tahoma"/>
            <family val="2"/>
          </rPr>
          <t>Actividad iniciada y dentro de los términos.</t>
        </r>
      </text>
    </comment>
    <comment ref="U70" authorId="1" shapeId="0">
      <text>
        <r>
          <rPr>
            <sz val="9"/>
            <color indexed="81"/>
            <rFont val="Tahoma"/>
            <family val="2"/>
          </rPr>
          <t>Seleccionar una calificación</t>
        </r>
      </text>
    </comment>
    <comment ref="I71" authorId="1" shapeId="0">
      <text>
        <r>
          <rPr>
            <sz val="9"/>
            <color indexed="81"/>
            <rFont val="Tahoma"/>
            <family val="2"/>
          </rPr>
          <t>Seleccionar una calificación</t>
        </r>
      </text>
    </comment>
    <comment ref="O71" authorId="1" shapeId="0">
      <text>
        <r>
          <rPr>
            <sz val="9"/>
            <color indexed="81"/>
            <rFont val="Tahoma"/>
            <family val="2"/>
          </rPr>
          <t>Seleccionar una calificación</t>
        </r>
      </text>
    </comment>
    <comment ref="U71" authorId="1" shapeId="0">
      <text>
        <r>
          <rPr>
            <sz val="9"/>
            <color indexed="81"/>
            <rFont val="Tahoma"/>
            <family val="2"/>
          </rPr>
          <t>Seleccionar una calificación</t>
        </r>
      </text>
    </comment>
    <comment ref="I72" authorId="1" shapeId="0">
      <text>
        <r>
          <rPr>
            <sz val="9"/>
            <color indexed="81"/>
            <rFont val="Tahoma"/>
            <family val="2"/>
          </rPr>
          <t>Seleccionar una calificación</t>
        </r>
      </text>
    </comment>
    <comment ref="O72" authorId="1" shapeId="0">
      <text>
        <r>
          <rPr>
            <sz val="9"/>
            <color indexed="81"/>
            <rFont val="Tahoma"/>
            <family val="2"/>
          </rPr>
          <t>Seleccionar una calificación</t>
        </r>
      </text>
    </comment>
    <comment ref="U72" authorId="1" shapeId="0">
      <text>
        <r>
          <rPr>
            <sz val="9"/>
            <color indexed="81"/>
            <rFont val="Tahoma"/>
            <family val="2"/>
          </rPr>
          <t>Seleccionar una calificación</t>
        </r>
      </text>
    </comment>
    <comment ref="I73" authorId="1" shapeId="0">
      <text>
        <r>
          <rPr>
            <sz val="9"/>
            <color indexed="81"/>
            <rFont val="Tahoma"/>
            <family val="2"/>
          </rPr>
          <t>Seleccionar una calificación</t>
        </r>
      </text>
    </comment>
    <comment ref="O73" authorId="1" shapeId="0">
      <text>
        <r>
          <rPr>
            <sz val="9"/>
            <color indexed="81"/>
            <rFont val="Tahoma"/>
            <family val="2"/>
          </rPr>
          <t>Seleccionar una calificación</t>
        </r>
      </text>
    </comment>
    <comment ref="U73" authorId="1" shapeId="0">
      <text>
        <r>
          <rPr>
            <sz val="9"/>
            <color indexed="81"/>
            <rFont val="Tahoma"/>
            <family val="2"/>
          </rPr>
          <t>Seleccionar una calificación</t>
        </r>
      </text>
    </comment>
    <comment ref="B74" authorId="0" shapeId="0">
      <text>
        <r>
          <rPr>
            <b/>
            <sz val="9"/>
            <color indexed="81"/>
            <rFont val="Tahoma"/>
            <family val="2"/>
          </rPr>
          <t>Precise los objetivos que la entidad desea lograr en la vigencia y Enuncie una a una las actividades que se realizarán  al logro de cada objetivo planteado.</t>
        </r>
      </text>
    </comment>
    <comment ref="I74"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I75"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I76" authorId="1" shapeId="0">
      <text>
        <r>
          <rPr>
            <sz val="9"/>
            <color indexed="81"/>
            <rFont val="Tahoma"/>
            <family val="2"/>
          </rPr>
          <t>Actividad iniciada y dentro de los términos.</t>
        </r>
      </text>
    </comment>
    <comment ref="O76" authorId="1" shapeId="0">
      <text>
        <r>
          <rPr>
            <sz val="9"/>
            <color indexed="81"/>
            <rFont val="Tahoma"/>
            <family val="2"/>
          </rPr>
          <t>Actividad iniciada y dentro de los términos.</t>
        </r>
      </text>
    </comment>
    <comment ref="U76" authorId="1" shapeId="0">
      <text>
        <r>
          <rPr>
            <sz val="9"/>
            <color indexed="81"/>
            <rFont val="Tahoma"/>
            <family val="2"/>
          </rPr>
          <t>Seleccionar una calificación</t>
        </r>
      </text>
    </comment>
    <comment ref="I77" authorId="1" shapeId="0">
      <text>
        <r>
          <rPr>
            <sz val="9"/>
            <color indexed="81"/>
            <rFont val="Tahoma"/>
            <family val="2"/>
          </rPr>
          <t>Actividad iniciada y dentro de los términos.</t>
        </r>
      </text>
    </comment>
    <comment ref="O77" authorId="1" shapeId="0">
      <text>
        <r>
          <rPr>
            <sz val="9"/>
            <color indexed="81"/>
            <rFont val="Tahoma"/>
            <family val="2"/>
          </rPr>
          <t>Actividad iniciada y dentro de los términos.</t>
        </r>
      </text>
    </comment>
    <comment ref="U77" authorId="1" shapeId="0">
      <text>
        <r>
          <rPr>
            <sz val="9"/>
            <color indexed="81"/>
            <rFont val="Tahoma"/>
            <family val="2"/>
          </rPr>
          <t>Seleccionar una calificación</t>
        </r>
      </text>
    </comment>
    <comment ref="I78" authorId="1" shapeId="0">
      <text>
        <r>
          <rPr>
            <sz val="9"/>
            <color indexed="81"/>
            <rFont val="Tahoma"/>
            <family val="2"/>
          </rPr>
          <t>Actividad iniciada y dentro de los términos.</t>
        </r>
      </text>
    </comment>
    <comment ref="O78" authorId="1" shapeId="0">
      <text>
        <r>
          <rPr>
            <sz val="9"/>
            <color indexed="81"/>
            <rFont val="Tahoma"/>
            <family val="2"/>
          </rPr>
          <t>Actividad iniciada y dentro de los términos.</t>
        </r>
      </text>
    </comment>
    <comment ref="U78" authorId="1" shapeId="0">
      <text>
        <r>
          <rPr>
            <sz val="9"/>
            <color indexed="81"/>
            <rFont val="Tahoma"/>
            <family val="2"/>
          </rPr>
          <t>Seleccionar una calificación</t>
        </r>
      </text>
    </comment>
    <comment ref="I79" authorId="1" shapeId="0">
      <text>
        <r>
          <rPr>
            <sz val="9"/>
            <color indexed="81"/>
            <rFont val="Tahoma"/>
            <family val="2"/>
          </rPr>
          <t>Actividad iniciada y dentro de los términos.</t>
        </r>
      </text>
    </comment>
    <comment ref="O79" authorId="1" shapeId="0">
      <text>
        <r>
          <rPr>
            <sz val="9"/>
            <color indexed="81"/>
            <rFont val="Tahoma"/>
            <family val="2"/>
          </rPr>
          <t>Actividad iniciada y dentro de los términos.</t>
        </r>
      </text>
    </comment>
    <comment ref="U79" authorId="1" shapeId="0">
      <text>
        <r>
          <rPr>
            <sz val="9"/>
            <color indexed="81"/>
            <rFont val="Tahoma"/>
            <family val="2"/>
          </rPr>
          <t>Seleccionar una calificación</t>
        </r>
      </text>
    </comment>
    <comment ref="I80" authorId="1" shapeId="0">
      <text>
        <r>
          <rPr>
            <sz val="9"/>
            <color indexed="81"/>
            <rFont val="Tahoma"/>
            <family val="2"/>
          </rPr>
          <t>Actividad iniciada y dentro de los términos.</t>
        </r>
      </text>
    </comment>
    <comment ref="O80" authorId="1" shapeId="0">
      <text>
        <r>
          <rPr>
            <sz val="9"/>
            <color indexed="81"/>
            <rFont val="Tahoma"/>
            <family val="2"/>
          </rPr>
          <t>Actividad realizada totalmente y en el plazo indicado.</t>
        </r>
      </text>
    </comment>
    <comment ref="U80" authorId="1" shapeId="0">
      <text>
        <r>
          <rPr>
            <sz val="9"/>
            <color indexed="81"/>
            <rFont val="Tahoma"/>
            <family val="2"/>
          </rPr>
          <t>Seleccionar una calificación</t>
        </r>
      </text>
    </comment>
    <comment ref="I81" authorId="1" shapeId="0">
      <text>
        <r>
          <rPr>
            <sz val="9"/>
            <color indexed="81"/>
            <rFont val="Tahoma"/>
            <family val="2"/>
          </rPr>
          <t>Actividad iniciada y dentro de los términos.</t>
        </r>
      </text>
    </comment>
    <comment ref="O81" authorId="1" shapeId="0">
      <text>
        <r>
          <rPr>
            <sz val="9"/>
            <color indexed="81"/>
            <rFont val="Tahoma"/>
            <family val="2"/>
          </rPr>
          <t>Actividad realizada totalmente y en el plazo indicado.</t>
        </r>
      </text>
    </comment>
    <comment ref="U81" authorId="1" shapeId="0">
      <text>
        <r>
          <rPr>
            <sz val="9"/>
            <color indexed="81"/>
            <rFont val="Tahoma"/>
            <family val="2"/>
          </rPr>
          <t>Seleccionar una calificación</t>
        </r>
      </text>
    </comment>
    <comment ref="I82" authorId="1" shapeId="0">
      <text>
        <r>
          <rPr>
            <sz val="9"/>
            <color indexed="81"/>
            <rFont val="Tahoma"/>
            <family val="2"/>
          </rPr>
          <t>Actividad no realizada ni parcial, ni totalmente en el plazo indicado.</t>
        </r>
      </text>
    </comment>
    <comment ref="O82" authorId="1" shapeId="0">
      <text>
        <r>
          <rPr>
            <sz val="9"/>
            <color indexed="81"/>
            <rFont val="Tahoma"/>
            <family val="2"/>
          </rPr>
          <t>Actividad no realizada ni parcial, ni totalmente en el plazo indicado.</t>
        </r>
      </text>
    </comment>
    <comment ref="U82" authorId="1" shapeId="0">
      <text>
        <r>
          <rPr>
            <sz val="9"/>
            <color indexed="81"/>
            <rFont val="Tahoma"/>
            <family val="2"/>
          </rPr>
          <t>Seleccionar una calificación</t>
        </r>
      </text>
    </comment>
    <comment ref="I83"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I84"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I85" authorId="1" shapeId="0">
      <text>
        <r>
          <rPr>
            <sz val="9"/>
            <color indexed="81"/>
            <rFont val="Tahoma"/>
            <family val="2"/>
          </rPr>
          <t>Seleccionar una calificación</t>
        </r>
      </text>
    </comment>
    <comment ref="O85" authorId="1" shapeId="0">
      <text>
        <r>
          <rPr>
            <sz val="9"/>
            <color indexed="81"/>
            <rFont val="Tahoma"/>
            <family val="2"/>
          </rPr>
          <t>Seleccionar una calificación</t>
        </r>
      </text>
    </comment>
    <comment ref="U85" authorId="1" shapeId="0">
      <text>
        <r>
          <rPr>
            <sz val="9"/>
            <color indexed="81"/>
            <rFont val="Tahoma"/>
            <family val="2"/>
          </rPr>
          <t>Seleccionar una calificación</t>
        </r>
      </text>
    </comment>
    <comment ref="I86" authorId="1" shapeId="0">
      <text>
        <r>
          <rPr>
            <sz val="9"/>
            <color indexed="81"/>
            <rFont val="Tahoma"/>
            <family val="2"/>
          </rPr>
          <t>Seleccionar una calificación</t>
        </r>
      </text>
    </comment>
    <comment ref="O86" authorId="1" shapeId="0">
      <text>
        <r>
          <rPr>
            <sz val="9"/>
            <color indexed="81"/>
            <rFont val="Tahoma"/>
            <family val="2"/>
          </rPr>
          <t>Seleccionar una calificación</t>
        </r>
      </text>
    </comment>
    <comment ref="U86" authorId="1" shapeId="0">
      <text>
        <r>
          <rPr>
            <sz val="9"/>
            <color indexed="81"/>
            <rFont val="Tahoma"/>
            <family val="2"/>
          </rPr>
          <t>Seleccionar una calificación</t>
        </r>
      </text>
    </comment>
    <comment ref="I87" authorId="1" shapeId="0">
      <text>
        <r>
          <rPr>
            <sz val="9"/>
            <color indexed="81"/>
            <rFont val="Tahoma"/>
            <family val="2"/>
          </rPr>
          <t>Seleccionar una calificación</t>
        </r>
      </text>
    </comment>
    <comment ref="O87" authorId="1" shapeId="0">
      <text>
        <r>
          <rPr>
            <sz val="9"/>
            <color indexed="81"/>
            <rFont val="Tahoma"/>
            <family val="2"/>
          </rPr>
          <t>Seleccionar una calificación</t>
        </r>
      </text>
    </comment>
    <comment ref="U87" authorId="1" shapeId="0">
      <text>
        <r>
          <rPr>
            <sz val="9"/>
            <color indexed="81"/>
            <rFont val="Tahoma"/>
            <family val="2"/>
          </rPr>
          <t>Seleccionar una calificación</t>
        </r>
      </text>
    </comment>
    <comment ref="I88" authorId="1" shapeId="0">
      <text>
        <r>
          <rPr>
            <sz val="9"/>
            <color indexed="81"/>
            <rFont val="Tahoma"/>
            <family val="2"/>
          </rPr>
          <t>Actividad iniciada y dentro de los términos.</t>
        </r>
      </text>
    </comment>
    <comment ref="O88" authorId="1" shapeId="0">
      <text>
        <r>
          <rPr>
            <sz val="9"/>
            <color indexed="81"/>
            <rFont val="Tahoma"/>
            <family val="2"/>
          </rPr>
          <t>Actividad iniciada y dentro de los términos.</t>
        </r>
      </text>
    </comment>
    <comment ref="U88" authorId="1" shapeId="0">
      <text>
        <r>
          <rPr>
            <sz val="9"/>
            <color indexed="81"/>
            <rFont val="Tahoma"/>
            <family val="2"/>
          </rPr>
          <t>Seleccionar una calificación</t>
        </r>
      </text>
    </comment>
    <comment ref="I89" authorId="1" shapeId="0">
      <text>
        <r>
          <rPr>
            <sz val="9"/>
            <color indexed="81"/>
            <rFont val="Tahoma"/>
            <family val="2"/>
          </rPr>
          <t>Actividad iniciada y dentro de los términos.</t>
        </r>
      </text>
    </comment>
    <comment ref="O89" authorId="1" shapeId="0">
      <text>
        <r>
          <rPr>
            <sz val="9"/>
            <color indexed="81"/>
            <rFont val="Tahoma"/>
            <family val="2"/>
          </rPr>
          <t>Actividad iniciada y dentro de los términos.</t>
        </r>
      </text>
    </comment>
    <comment ref="U89" authorId="1" shapeId="0">
      <text>
        <r>
          <rPr>
            <sz val="9"/>
            <color indexed="81"/>
            <rFont val="Tahoma"/>
            <family val="2"/>
          </rPr>
          <t>Seleccionar una calificación</t>
        </r>
      </text>
    </comment>
    <comment ref="I90" authorId="1" shapeId="0">
      <text>
        <r>
          <rPr>
            <sz val="9"/>
            <color indexed="81"/>
            <rFont val="Tahoma"/>
            <family val="2"/>
          </rPr>
          <t>Actividad iniciada y dentro de los términos.</t>
        </r>
      </text>
    </comment>
    <comment ref="O90" authorId="1" shapeId="0">
      <text>
        <r>
          <rPr>
            <sz val="9"/>
            <color indexed="81"/>
            <rFont val="Tahoma"/>
            <family val="2"/>
          </rPr>
          <t>Actividad iniciada y dentro de los términos.</t>
        </r>
      </text>
    </comment>
    <comment ref="U90" authorId="1" shapeId="0">
      <text>
        <r>
          <rPr>
            <sz val="9"/>
            <color indexed="81"/>
            <rFont val="Tahoma"/>
            <family val="2"/>
          </rPr>
          <t>Seleccionar una calificación</t>
        </r>
      </text>
    </comment>
    <comment ref="I91" authorId="1" shapeId="0">
      <text>
        <r>
          <rPr>
            <sz val="9"/>
            <color indexed="81"/>
            <rFont val="Tahoma"/>
            <family val="2"/>
          </rPr>
          <t>Actividad iniciada y dentro de los términos.</t>
        </r>
      </text>
    </comment>
    <comment ref="O91" authorId="1" shapeId="0">
      <text>
        <r>
          <rPr>
            <sz val="9"/>
            <color indexed="81"/>
            <rFont val="Tahoma"/>
            <family val="2"/>
          </rPr>
          <t>Actividad iniciada y dentro de los términos.</t>
        </r>
      </text>
    </comment>
    <comment ref="U91" authorId="1" shapeId="0">
      <text>
        <r>
          <rPr>
            <sz val="9"/>
            <color indexed="81"/>
            <rFont val="Tahoma"/>
            <family val="2"/>
          </rPr>
          <t>Seleccionar una calificación</t>
        </r>
      </text>
    </comment>
    <comment ref="I92" authorId="1" shapeId="0">
      <text>
        <r>
          <rPr>
            <sz val="9"/>
            <color indexed="81"/>
            <rFont val="Tahoma"/>
            <family val="2"/>
          </rPr>
          <t>Seleccionar una calificación</t>
        </r>
      </text>
    </comment>
    <comment ref="O92" authorId="1" shapeId="0">
      <text>
        <r>
          <rPr>
            <sz val="9"/>
            <color indexed="81"/>
            <rFont val="Tahoma"/>
            <family val="2"/>
          </rPr>
          <t>Seleccionar una calificación</t>
        </r>
      </text>
    </comment>
    <comment ref="U92" authorId="1" shapeId="0">
      <text>
        <r>
          <rPr>
            <sz val="9"/>
            <color indexed="81"/>
            <rFont val="Tahoma"/>
            <family val="2"/>
          </rPr>
          <t>Seleccionar una calificación</t>
        </r>
      </text>
    </comment>
    <comment ref="I93" authorId="1" shapeId="0">
      <text>
        <r>
          <rPr>
            <sz val="9"/>
            <color indexed="81"/>
            <rFont val="Tahoma"/>
            <family val="2"/>
          </rPr>
          <t>Seleccionar una calificación</t>
        </r>
      </text>
    </comment>
    <comment ref="O93" authorId="1" shapeId="0">
      <text>
        <r>
          <rPr>
            <sz val="9"/>
            <color indexed="81"/>
            <rFont val="Tahoma"/>
            <family val="2"/>
          </rPr>
          <t>Seleccionar una calificación</t>
        </r>
      </text>
    </comment>
    <comment ref="U93" authorId="1" shapeId="0">
      <text>
        <r>
          <rPr>
            <sz val="9"/>
            <color indexed="81"/>
            <rFont val="Tahoma"/>
            <family val="2"/>
          </rPr>
          <t>Seleccionar una calificación</t>
        </r>
      </text>
    </comment>
    <comment ref="I94" authorId="1" shapeId="0">
      <text>
        <r>
          <rPr>
            <sz val="9"/>
            <color indexed="81"/>
            <rFont val="Tahoma"/>
            <family val="2"/>
          </rPr>
          <t>Seleccionar una calificación</t>
        </r>
      </text>
    </comment>
    <comment ref="O94" authorId="1" shapeId="0">
      <text>
        <r>
          <rPr>
            <sz val="9"/>
            <color indexed="81"/>
            <rFont val="Tahoma"/>
            <family val="2"/>
          </rPr>
          <t>Seleccionar una calificación</t>
        </r>
      </text>
    </comment>
    <comment ref="U94" authorId="1" shapeId="0">
      <text>
        <r>
          <rPr>
            <sz val="9"/>
            <color indexed="81"/>
            <rFont val="Tahoma"/>
            <family val="2"/>
          </rPr>
          <t>Seleccionar una calificación</t>
        </r>
      </text>
    </comment>
    <comment ref="I95" authorId="1" shapeId="0">
      <text>
        <r>
          <rPr>
            <sz val="9"/>
            <color indexed="81"/>
            <rFont val="Tahoma"/>
            <family val="2"/>
          </rPr>
          <t>Actividad iniciada y dentro de los términos.</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I96" authorId="1" shapeId="0">
      <text>
        <r>
          <rPr>
            <sz val="9"/>
            <color indexed="81"/>
            <rFont val="Tahoma"/>
            <family val="2"/>
          </rPr>
          <t>Actividad iniciada y dentro de los términos.</t>
        </r>
      </text>
    </comment>
    <comment ref="O96" authorId="1" shapeId="0">
      <text>
        <r>
          <rPr>
            <sz val="9"/>
            <color indexed="81"/>
            <rFont val="Tahoma"/>
            <family val="2"/>
          </rPr>
          <t>Actividad iniciada y dentro de los términos.</t>
        </r>
      </text>
    </comment>
    <comment ref="U96" authorId="1" shapeId="0">
      <text>
        <r>
          <rPr>
            <sz val="9"/>
            <color indexed="81"/>
            <rFont val="Tahoma"/>
            <family val="2"/>
          </rPr>
          <t>Seleccionar una calificación</t>
        </r>
      </text>
    </comment>
    <comment ref="I97" authorId="1" shapeId="0">
      <text>
        <r>
          <rPr>
            <sz val="9"/>
            <color indexed="81"/>
            <rFont val="Tahoma"/>
            <family val="2"/>
          </rPr>
          <t>Actividad iniciada y dentro de los términos.</t>
        </r>
      </text>
    </comment>
    <comment ref="O97" authorId="1" shapeId="0">
      <text>
        <r>
          <rPr>
            <sz val="9"/>
            <color indexed="81"/>
            <rFont val="Tahoma"/>
            <family val="2"/>
          </rPr>
          <t>Actividad realizada totalmente y en el plazo indicado.</t>
        </r>
      </text>
    </comment>
    <comment ref="U97" authorId="1" shapeId="0">
      <text>
        <r>
          <rPr>
            <sz val="9"/>
            <color indexed="81"/>
            <rFont val="Tahoma"/>
            <family val="2"/>
          </rPr>
          <t>Seleccionar una calificación</t>
        </r>
      </text>
    </comment>
    <comment ref="I98" authorId="1" shapeId="0">
      <text>
        <r>
          <rPr>
            <sz val="9"/>
            <color indexed="81"/>
            <rFont val="Tahoma"/>
            <family val="2"/>
          </rPr>
          <t>Actividad iniciada y dentro de los términos.</t>
        </r>
      </text>
    </comment>
    <comment ref="O98" authorId="1" shapeId="0">
      <text>
        <r>
          <rPr>
            <sz val="9"/>
            <color indexed="81"/>
            <rFont val="Tahoma"/>
            <family val="2"/>
          </rPr>
          <t>Actividad realizada totalmente y en el plazo indicado.</t>
        </r>
      </text>
    </comment>
    <comment ref="U98" authorId="1" shapeId="0">
      <text>
        <r>
          <rPr>
            <sz val="9"/>
            <color indexed="81"/>
            <rFont val="Tahoma"/>
            <family val="2"/>
          </rPr>
          <t>Seleccionar una calificación</t>
        </r>
      </text>
    </comment>
    <comment ref="I99" authorId="1" shapeId="0">
      <text>
        <r>
          <rPr>
            <sz val="9"/>
            <color indexed="81"/>
            <rFont val="Tahoma"/>
            <family val="2"/>
          </rPr>
          <t>Seleccionar una calificación</t>
        </r>
      </text>
    </comment>
    <comment ref="O99" authorId="1" shapeId="0">
      <text>
        <r>
          <rPr>
            <sz val="9"/>
            <color indexed="81"/>
            <rFont val="Tahoma"/>
            <family val="2"/>
          </rPr>
          <t>Seleccionar una calificación</t>
        </r>
      </text>
    </comment>
    <comment ref="U99" authorId="1" shapeId="0">
      <text>
        <r>
          <rPr>
            <sz val="9"/>
            <color indexed="81"/>
            <rFont val="Tahoma"/>
            <family val="2"/>
          </rPr>
          <t>Seleccionar una calificación</t>
        </r>
      </text>
    </comment>
    <comment ref="I100"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B101" authorId="0" shapeId="0">
      <text>
        <r>
          <rPr>
            <b/>
            <sz val="9"/>
            <color indexed="81"/>
            <rFont val="Tahoma"/>
            <family val="2"/>
          </rPr>
          <t>Precise los objetivos que la entidad desea lograr en la vigencia y Enuncie una a una las actividades que se realizarán  al logro de cada objetivo planteado.</t>
        </r>
      </text>
    </comment>
    <comment ref="I101"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I102"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I103" authorId="1" shapeId="0">
      <text>
        <r>
          <rPr>
            <sz val="9"/>
            <color indexed="81"/>
            <rFont val="Tahoma"/>
            <family val="2"/>
          </rPr>
          <t>Actividad realizada totalmente y en el plazo indicado.</t>
        </r>
      </text>
    </comment>
    <comment ref="O103" authorId="1" shapeId="0">
      <text>
        <r>
          <rPr>
            <sz val="9"/>
            <color indexed="81"/>
            <rFont val="Tahoma"/>
            <family val="2"/>
          </rPr>
          <t>Actividad realizada totalmente y en el plazo indicado.</t>
        </r>
      </text>
    </comment>
    <comment ref="U103" authorId="1" shapeId="0">
      <text>
        <r>
          <rPr>
            <sz val="9"/>
            <color indexed="81"/>
            <rFont val="Tahoma"/>
            <family val="2"/>
          </rPr>
          <t>Seleccionar una calificación</t>
        </r>
      </text>
    </comment>
    <comment ref="I104" authorId="1" shapeId="0">
      <text>
        <r>
          <rPr>
            <sz val="9"/>
            <color indexed="81"/>
            <rFont val="Tahoma"/>
            <family val="2"/>
          </rPr>
          <t>Actividad iniciada y dentro de los términos.</t>
        </r>
      </text>
    </comment>
    <comment ref="O104" authorId="1" shapeId="0">
      <text>
        <r>
          <rPr>
            <sz val="9"/>
            <color indexed="81"/>
            <rFont val="Tahoma"/>
            <family val="2"/>
          </rPr>
          <t>Actividad iniciada y dentro de los términos.</t>
        </r>
      </text>
    </comment>
    <comment ref="U104" authorId="1" shapeId="0">
      <text>
        <r>
          <rPr>
            <sz val="9"/>
            <color indexed="81"/>
            <rFont val="Tahoma"/>
            <family val="2"/>
          </rPr>
          <t>Seleccionar una calificación</t>
        </r>
      </text>
    </comment>
    <comment ref="I105" authorId="1" shapeId="0">
      <text>
        <r>
          <rPr>
            <sz val="9"/>
            <color indexed="81"/>
            <rFont val="Tahoma"/>
            <family val="2"/>
          </rPr>
          <t>Actividad iniciada y dentro de los términos.</t>
        </r>
      </text>
    </comment>
    <comment ref="O105" authorId="1" shapeId="0">
      <text>
        <r>
          <rPr>
            <sz val="9"/>
            <color indexed="81"/>
            <rFont val="Tahoma"/>
            <family val="2"/>
          </rPr>
          <t>Actividad iniciada y dentro de los términos.</t>
        </r>
      </text>
    </comment>
    <comment ref="U105" authorId="1" shapeId="0">
      <text>
        <r>
          <rPr>
            <sz val="9"/>
            <color indexed="81"/>
            <rFont val="Tahoma"/>
            <family val="2"/>
          </rPr>
          <t>Seleccionar una calificación</t>
        </r>
      </text>
    </comment>
    <comment ref="I106" authorId="1" shapeId="0">
      <text>
        <r>
          <rPr>
            <sz val="9"/>
            <color indexed="81"/>
            <rFont val="Tahoma"/>
            <family val="2"/>
          </rPr>
          <t>Actividad iniciada y dentro de los términos.</t>
        </r>
      </text>
    </comment>
    <comment ref="O106" authorId="1" shapeId="0">
      <text>
        <r>
          <rPr>
            <sz val="9"/>
            <color indexed="81"/>
            <rFont val="Tahoma"/>
            <family val="2"/>
          </rPr>
          <t>Actividad iniciada y dentro de los términos.</t>
        </r>
      </text>
    </comment>
    <comment ref="U106" authorId="1" shapeId="0">
      <text>
        <r>
          <rPr>
            <sz val="9"/>
            <color indexed="81"/>
            <rFont val="Tahoma"/>
            <family val="2"/>
          </rPr>
          <t>Seleccionar una calificación</t>
        </r>
      </text>
    </comment>
    <comment ref="I107" authorId="1" shapeId="0">
      <text>
        <r>
          <rPr>
            <sz val="9"/>
            <color indexed="81"/>
            <rFont val="Tahoma"/>
            <family val="2"/>
          </rPr>
          <t>Actividad iniciada y dentro de los términos.</t>
        </r>
      </text>
    </comment>
    <comment ref="O107" authorId="1" shapeId="0">
      <text>
        <r>
          <rPr>
            <sz val="9"/>
            <color indexed="81"/>
            <rFont val="Tahoma"/>
            <family val="2"/>
          </rPr>
          <t>Actividad iniciada y dentro de los términos.</t>
        </r>
      </text>
    </comment>
    <comment ref="U107" authorId="1" shapeId="0">
      <text>
        <r>
          <rPr>
            <sz val="9"/>
            <color indexed="81"/>
            <rFont val="Tahoma"/>
            <family val="2"/>
          </rPr>
          <t>Seleccionar una calificación</t>
        </r>
      </text>
    </comment>
    <comment ref="I108" authorId="1" shapeId="0">
      <text>
        <r>
          <rPr>
            <sz val="9"/>
            <color indexed="81"/>
            <rFont val="Tahoma"/>
            <family val="2"/>
          </rPr>
          <t>Actividad iniciada y dentro de los términos.</t>
        </r>
      </text>
    </comment>
    <comment ref="O108" authorId="1" shapeId="0">
      <text>
        <r>
          <rPr>
            <sz val="9"/>
            <color indexed="81"/>
            <rFont val="Tahoma"/>
            <family val="2"/>
          </rPr>
          <t>Actividad iniciada y dentro de los términos.</t>
        </r>
      </text>
    </comment>
    <comment ref="U108" authorId="1" shapeId="0">
      <text>
        <r>
          <rPr>
            <sz val="9"/>
            <color indexed="81"/>
            <rFont val="Tahoma"/>
            <family val="2"/>
          </rPr>
          <t>Seleccionar una calificación</t>
        </r>
      </text>
    </comment>
    <comment ref="I109" authorId="1" shapeId="0">
      <text>
        <r>
          <rPr>
            <sz val="9"/>
            <color indexed="81"/>
            <rFont val="Tahoma"/>
            <family val="2"/>
          </rPr>
          <t>Actividad realizada totalmente y en el plazo indicado.</t>
        </r>
      </text>
    </comment>
    <comment ref="O109" authorId="1" shapeId="0">
      <text>
        <r>
          <rPr>
            <sz val="9"/>
            <color indexed="81"/>
            <rFont val="Tahoma"/>
            <family val="2"/>
          </rPr>
          <t>Actividad realizada totalmente y en el plazo indicado.</t>
        </r>
      </text>
    </comment>
    <comment ref="U109" authorId="1" shapeId="0">
      <text>
        <r>
          <rPr>
            <sz val="9"/>
            <color indexed="81"/>
            <rFont val="Tahoma"/>
            <family val="2"/>
          </rPr>
          <t>Seleccionar una calificación</t>
        </r>
      </text>
    </comment>
    <comment ref="I110" authorId="1" shapeId="0">
      <text>
        <r>
          <rPr>
            <sz val="9"/>
            <color indexed="81"/>
            <rFont val="Tahoma"/>
            <family val="2"/>
          </rPr>
          <t>Actividad iniciada y dentro de los términos.</t>
        </r>
      </text>
    </comment>
    <comment ref="O110" authorId="1" shapeId="0">
      <text>
        <r>
          <rPr>
            <sz val="9"/>
            <color indexed="81"/>
            <rFont val="Tahoma"/>
            <family val="2"/>
          </rPr>
          <t>Actividad realizada totalmente y en el plazo indicado.</t>
        </r>
      </text>
    </comment>
    <comment ref="U110" authorId="1" shapeId="0">
      <text>
        <r>
          <rPr>
            <sz val="9"/>
            <color indexed="81"/>
            <rFont val="Tahoma"/>
            <family val="2"/>
          </rPr>
          <t>Seleccionar una calificación</t>
        </r>
      </text>
    </comment>
    <comment ref="I111" authorId="1" shapeId="0">
      <text>
        <r>
          <rPr>
            <sz val="9"/>
            <color indexed="81"/>
            <rFont val="Tahoma"/>
            <family val="2"/>
          </rPr>
          <t>Actividad iniciada y dentro de los términos.</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I112" authorId="1" shapeId="0">
      <text>
        <r>
          <rPr>
            <sz val="9"/>
            <color indexed="81"/>
            <rFont val="Tahoma"/>
            <family val="2"/>
          </rPr>
          <t>Seleccionar una calificación</t>
        </r>
      </text>
    </comment>
    <comment ref="O112" authorId="1" shapeId="0">
      <text>
        <r>
          <rPr>
            <sz val="9"/>
            <color indexed="81"/>
            <rFont val="Tahoma"/>
            <family val="2"/>
          </rPr>
          <t>Seleccionar una calificación</t>
        </r>
      </text>
    </comment>
    <comment ref="U112" authorId="1" shapeId="0">
      <text>
        <r>
          <rPr>
            <sz val="9"/>
            <color indexed="81"/>
            <rFont val="Tahoma"/>
            <family val="2"/>
          </rPr>
          <t>Seleccionar una calificación</t>
        </r>
      </text>
    </comment>
    <comment ref="I113" authorId="1" shapeId="0">
      <text>
        <r>
          <rPr>
            <sz val="9"/>
            <color indexed="81"/>
            <rFont val="Tahoma"/>
            <family val="2"/>
          </rPr>
          <t>Seleccionar una calificación</t>
        </r>
      </text>
    </comment>
    <comment ref="O113" authorId="1" shapeId="0">
      <text>
        <r>
          <rPr>
            <sz val="9"/>
            <color indexed="81"/>
            <rFont val="Tahoma"/>
            <family val="2"/>
          </rPr>
          <t>Seleccionar una calificación</t>
        </r>
      </text>
    </comment>
    <comment ref="U113" authorId="1" shapeId="0">
      <text>
        <r>
          <rPr>
            <sz val="9"/>
            <color indexed="81"/>
            <rFont val="Tahoma"/>
            <family val="2"/>
          </rPr>
          <t>Seleccionar una calificación</t>
        </r>
      </text>
    </comment>
    <comment ref="I114"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I115" authorId="1" shapeId="0">
      <text>
        <r>
          <rPr>
            <sz val="9"/>
            <color indexed="81"/>
            <rFont val="Tahoma"/>
            <family val="2"/>
          </rPr>
          <t>Actividad iniciada y dentro de los términos.</t>
        </r>
      </text>
    </comment>
    <comment ref="O115" authorId="1" shapeId="0">
      <text>
        <r>
          <rPr>
            <sz val="9"/>
            <color indexed="81"/>
            <rFont val="Tahoma"/>
            <family val="2"/>
          </rPr>
          <t>Actividad iniciada y dentro de los términos.</t>
        </r>
      </text>
    </comment>
    <comment ref="U115" authorId="1" shapeId="0">
      <text>
        <r>
          <rPr>
            <sz val="9"/>
            <color indexed="81"/>
            <rFont val="Tahoma"/>
            <family val="2"/>
          </rPr>
          <t>Seleccionar una calificación</t>
        </r>
      </text>
    </comment>
    <comment ref="I116" authorId="1" shapeId="0">
      <text>
        <r>
          <rPr>
            <sz val="9"/>
            <color indexed="81"/>
            <rFont val="Tahoma"/>
            <family val="2"/>
          </rPr>
          <t>Actividad realizada totalmente pero no en el plazo indicado.</t>
        </r>
      </text>
    </comment>
    <comment ref="O116" authorId="1" shapeId="0">
      <text>
        <r>
          <rPr>
            <sz val="9"/>
            <color indexed="81"/>
            <rFont val="Tahoma"/>
            <family val="2"/>
          </rPr>
          <t>Actividad realizada totalmente pero no en el plazo indicado.</t>
        </r>
      </text>
    </comment>
    <comment ref="U116" authorId="1" shapeId="0">
      <text>
        <r>
          <rPr>
            <sz val="9"/>
            <color indexed="81"/>
            <rFont val="Tahoma"/>
            <family val="2"/>
          </rPr>
          <t>Seleccionar una calificación</t>
        </r>
      </text>
    </comment>
    <comment ref="I117" authorId="1" shapeId="0">
      <text>
        <r>
          <rPr>
            <sz val="9"/>
            <color indexed="81"/>
            <rFont val="Tahoma"/>
            <family val="2"/>
          </rPr>
          <t>Actividad realizada totalmente pero no en el plazo indicado.</t>
        </r>
      </text>
    </comment>
    <comment ref="O117" authorId="1" shapeId="0">
      <text>
        <r>
          <rPr>
            <sz val="9"/>
            <color indexed="81"/>
            <rFont val="Tahoma"/>
            <family val="2"/>
          </rPr>
          <t>Actividad realizada totalmente pero no en el plazo indicado.</t>
        </r>
      </text>
    </comment>
    <comment ref="U117" authorId="1" shapeId="0">
      <text>
        <r>
          <rPr>
            <sz val="9"/>
            <color indexed="81"/>
            <rFont val="Tahoma"/>
            <family val="2"/>
          </rPr>
          <t>Seleccionar una calificación</t>
        </r>
      </text>
    </comment>
    <comment ref="I118" authorId="1" shapeId="0">
      <text>
        <r>
          <rPr>
            <sz val="9"/>
            <color indexed="81"/>
            <rFont val="Tahoma"/>
            <family val="2"/>
          </rPr>
          <t>Actividad realizada totalmente pero no en el plazo indicado.</t>
        </r>
      </text>
    </comment>
    <comment ref="O118" authorId="1" shapeId="0">
      <text>
        <r>
          <rPr>
            <sz val="9"/>
            <color indexed="81"/>
            <rFont val="Tahoma"/>
            <family val="2"/>
          </rPr>
          <t>Actividad realizada totalmente pero no en el plazo indicado.</t>
        </r>
      </text>
    </comment>
    <comment ref="U118" authorId="1" shapeId="0">
      <text>
        <r>
          <rPr>
            <sz val="9"/>
            <color indexed="81"/>
            <rFont val="Tahoma"/>
            <family val="2"/>
          </rPr>
          <t>Seleccionar una calificación</t>
        </r>
      </text>
    </comment>
    <comment ref="I119" authorId="1" shapeId="0">
      <text>
        <r>
          <rPr>
            <sz val="9"/>
            <color indexed="81"/>
            <rFont val="Tahoma"/>
            <family val="2"/>
          </rPr>
          <t>Actividad realizada totalmente pero no en el plazo indicado.</t>
        </r>
      </text>
    </comment>
    <comment ref="O119" authorId="1" shapeId="0">
      <text>
        <r>
          <rPr>
            <sz val="9"/>
            <color indexed="81"/>
            <rFont val="Tahoma"/>
            <family val="2"/>
          </rPr>
          <t>Actividad realizada totalmente pero no en el plazo indicado.</t>
        </r>
      </text>
    </comment>
    <comment ref="U119" authorId="1" shapeId="0">
      <text>
        <r>
          <rPr>
            <sz val="9"/>
            <color indexed="81"/>
            <rFont val="Tahoma"/>
            <family val="2"/>
          </rPr>
          <t>Seleccionar una calificación</t>
        </r>
      </text>
    </comment>
    <comment ref="I120" authorId="1" shapeId="0">
      <text>
        <r>
          <rPr>
            <sz val="9"/>
            <color indexed="81"/>
            <rFont val="Tahoma"/>
            <family val="2"/>
          </rPr>
          <t>Actividad realizada totalmente pero no en el plazo indicado.</t>
        </r>
      </text>
    </comment>
    <comment ref="O120" authorId="1" shapeId="0">
      <text>
        <r>
          <rPr>
            <sz val="9"/>
            <color indexed="81"/>
            <rFont val="Tahoma"/>
            <family val="2"/>
          </rPr>
          <t>Actividad iniciada y dentro de los términos.</t>
        </r>
      </text>
    </comment>
    <comment ref="U120" authorId="1" shapeId="0">
      <text>
        <r>
          <rPr>
            <sz val="9"/>
            <color indexed="81"/>
            <rFont val="Tahoma"/>
            <family val="2"/>
          </rPr>
          <t>Seleccionar una calificación</t>
        </r>
      </text>
    </comment>
    <comment ref="I121" authorId="1" shapeId="0">
      <text>
        <r>
          <rPr>
            <sz val="9"/>
            <color indexed="81"/>
            <rFont val="Tahoma"/>
            <family val="2"/>
          </rPr>
          <t>Actividad iniciada y dentro de los términos.</t>
        </r>
      </text>
    </comment>
    <comment ref="O121" authorId="1" shapeId="0">
      <text>
        <r>
          <rPr>
            <sz val="9"/>
            <color indexed="81"/>
            <rFont val="Tahoma"/>
            <family val="2"/>
          </rPr>
          <t>Actividad iniciada y dentro de los términos.</t>
        </r>
      </text>
    </comment>
    <comment ref="U121" authorId="1" shapeId="0">
      <text>
        <r>
          <rPr>
            <sz val="9"/>
            <color indexed="81"/>
            <rFont val="Tahoma"/>
            <family val="2"/>
          </rPr>
          <t>Seleccionar una calificación</t>
        </r>
      </text>
    </comment>
    <comment ref="I122" authorId="1" shapeId="0">
      <text>
        <r>
          <rPr>
            <sz val="9"/>
            <color indexed="81"/>
            <rFont val="Tahoma"/>
            <family val="2"/>
          </rPr>
          <t>Actividad iniciada y dentro de los términos.</t>
        </r>
      </text>
    </comment>
    <comment ref="O122" authorId="1" shapeId="0">
      <text>
        <r>
          <rPr>
            <sz val="9"/>
            <color indexed="81"/>
            <rFont val="Tahoma"/>
            <family val="2"/>
          </rPr>
          <t>Actividad iniciada y dentro de los términos.</t>
        </r>
      </text>
    </comment>
    <comment ref="U122" authorId="1" shapeId="0">
      <text>
        <r>
          <rPr>
            <sz val="9"/>
            <color indexed="81"/>
            <rFont val="Tahoma"/>
            <family val="2"/>
          </rPr>
          <t>Seleccionar una calificación</t>
        </r>
      </text>
    </comment>
    <comment ref="I123" authorId="1" shapeId="0">
      <text>
        <r>
          <rPr>
            <sz val="9"/>
            <color indexed="81"/>
            <rFont val="Tahoma"/>
            <family val="2"/>
          </rPr>
          <t>Actividad iniciada y dentro de los términos.</t>
        </r>
      </text>
    </comment>
    <comment ref="O123" authorId="1" shapeId="0">
      <text>
        <r>
          <rPr>
            <sz val="9"/>
            <color indexed="81"/>
            <rFont val="Tahoma"/>
            <family val="2"/>
          </rPr>
          <t>Actividad iniciada y dentro de los términos.</t>
        </r>
      </text>
    </comment>
    <comment ref="U123" authorId="1" shapeId="0">
      <text>
        <r>
          <rPr>
            <sz val="9"/>
            <color indexed="81"/>
            <rFont val="Tahoma"/>
            <family val="2"/>
          </rPr>
          <t>Seleccionar una calificación</t>
        </r>
      </text>
    </comment>
    <comment ref="I124" authorId="1" shapeId="0">
      <text>
        <r>
          <rPr>
            <sz val="9"/>
            <color indexed="81"/>
            <rFont val="Tahoma"/>
            <family val="2"/>
          </rPr>
          <t>Actividad iniciada y dentro de los términos.</t>
        </r>
      </text>
    </comment>
    <comment ref="O124" authorId="1" shapeId="0">
      <text>
        <r>
          <rPr>
            <sz val="9"/>
            <color indexed="81"/>
            <rFont val="Tahoma"/>
            <family val="2"/>
          </rPr>
          <t>Actividad iniciada y dentro de los términos.</t>
        </r>
      </text>
    </comment>
    <comment ref="U124" authorId="1" shapeId="0">
      <text>
        <r>
          <rPr>
            <sz val="9"/>
            <color indexed="81"/>
            <rFont val="Tahoma"/>
            <family val="2"/>
          </rPr>
          <t>Seleccionar una calificación</t>
        </r>
      </text>
    </comment>
    <comment ref="I125" authorId="1" shapeId="0">
      <text>
        <r>
          <rPr>
            <sz val="9"/>
            <color indexed="81"/>
            <rFont val="Tahoma"/>
            <family val="2"/>
          </rPr>
          <t>Actividad iniciada y dentro de los términos.</t>
        </r>
      </text>
    </comment>
    <comment ref="O125" authorId="1" shapeId="0">
      <text>
        <r>
          <rPr>
            <sz val="9"/>
            <color indexed="81"/>
            <rFont val="Tahoma"/>
            <family val="2"/>
          </rPr>
          <t>Actividad iniciada y dentro de los términos.</t>
        </r>
      </text>
    </comment>
    <comment ref="U125" authorId="1" shapeId="0">
      <text>
        <r>
          <rPr>
            <sz val="9"/>
            <color indexed="81"/>
            <rFont val="Tahoma"/>
            <family val="2"/>
          </rPr>
          <t>Seleccionar una calificación</t>
        </r>
      </text>
    </comment>
    <comment ref="I126" authorId="1" shapeId="0">
      <text>
        <r>
          <rPr>
            <sz val="9"/>
            <color indexed="81"/>
            <rFont val="Tahoma"/>
            <family val="2"/>
          </rPr>
          <t>Seleccionar una calificación</t>
        </r>
      </text>
    </comment>
    <comment ref="O126" authorId="1" shapeId="0">
      <text>
        <r>
          <rPr>
            <sz val="9"/>
            <color indexed="81"/>
            <rFont val="Tahoma"/>
            <family val="2"/>
          </rPr>
          <t>Seleccionar una calificación</t>
        </r>
      </text>
    </comment>
    <comment ref="U126" authorId="1" shapeId="0">
      <text>
        <r>
          <rPr>
            <sz val="9"/>
            <color indexed="81"/>
            <rFont val="Tahoma"/>
            <family val="2"/>
          </rPr>
          <t>Seleccionar una calificación</t>
        </r>
      </text>
    </comment>
    <comment ref="I127" authorId="1" shapeId="0">
      <text>
        <r>
          <rPr>
            <sz val="9"/>
            <color indexed="81"/>
            <rFont val="Tahoma"/>
            <family val="2"/>
          </rPr>
          <t>Seleccionar una calificación</t>
        </r>
      </text>
    </comment>
    <comment ref="O127" authorId="1" shapeId="0">
      <text>
        <r>
          <rPr>
            <sz val="9"/>
            <color indexed="81"/>
            <rFont val="Tahoma"/>
            <family val="2"/>
          </rPr>
          <t>Seleccionar una calificación</t>
        </r>
      </text>
    </comment>
    <comment ref="U127" authorId="1" shapeId="0">
      <text>
        <r>
          <rPr>
            <sz val="9"/>
            <color indexed="81"/>
            <rFont val="Tahoma"/>
            <family val="2"/>
          </rPr>
          <t>Seleccionar una calificación</t>
        </r>
      </text>
    </comment>
    <comment ref="I128" authorId="1" shapeId="0">
      <text>
        <r>
          <rPr>
            <sz val="9"/>
            <color indexed="81"/>
            <rFont val="Tahoma"/>
            <family val="2"/>
          </rPr>
          <t>Seleccionar una calificación</t>
        </r>
      </text>
    </comment>
    <comment ref="O128" authorId="1" shapeId="0">
      <text>
        <r>
          <rPr>
            <sz val="9"/>
            <color indexed="81"/>
            <rFont val="Tahoma"/>
            <family val="2"/>
          </rPr>
          <t>Seleccionar una calificación</t>
        </r>
      </text>
    </comment>
    <comment ref="U128" authorId="1" shapeId="0">
      <text>
        <r>
          <rPr>
            <sz val="9"/>
            <color indexed="81"/>
            <rFont val="Tahoma"/>
            <family val="2"/>
          </rPr>
          <t>Seleccionar una calificación</t>
        </r>
      </text>
    </comment>
    <comment ref="I129" authorId="1" shapeId="0">
      <text>
        <r>
          <rPr>
            <sz val="9"/>
            <color indexed="81"/>
            <rFont val="Tahoma"/>
            <family val="2"/>
          </rPr>
          <t>Actividad iniciada y dentro de los términos.</t>
        </r>
      </text>
    </comment>
    <comment ref="O129" authorId="1" shapeId="0">
      <text>
        <r>
          <rPr>
            <sz val="9"/>
            <color indexed="81"/>
            <rFont val="Tahoma"/>
            <family val="2"/>
          </rPr>
          <t>Actividad iniciada y dentro de los términos.</t>
        </r>
      </text>
    </comment>
    <comment ref="U129" authorId="1" shapeId="0">
      <text>
        <r>
          <rPr>
            <sz val="9"/>
            <color indexed="81"/>
            <rFont val="Tahoma"/>
            <family val="2"/>
          </rPr>
          <t>Seleccionar una calificación</t>
        </r>
      </text>
    </comment>
    <comment ref="I130" authorId="1" shapeId="0">
      <text>
        <r>
          <rPr>
            <sz val="9"/>
            <color indexed="81"/>
            <rFont val="Tahoma"/>
            <family val="2"/>
          </rPr>
          <t>Actividad iniciada y dentro de los términos.</t>
        </r>
      </text>
    </comment>
    <comment ref="O130" authorId="1" shapeId="0">
      <text>
        <r>
          <rPr>
            <sz val="9"/>
            <color indexed="81"/>
            <rFont val="Tahoma"/>
            <family val="2"/>
          </rPr>
          <t>Actividad realizada totalmente y en el plazo indicado.</t>
        </r>
      </text>
    </comment>
    <comment ref="U130" authorId="1" shapeId="0">
      <text>
        <r>
          <rPr>
            <sz val="9"/>
            <color indexed="81"/>
            <rFont val="Tahoma"/>
            <family val="2"/>
          </rPr>
          <t>Seleccionar una calificación</t>
        </r>
      </text>
    </comment>
    <comment ref="I131" authorId="1" shapeId="0">
      <text>
        <r>
          <rPr>
            <sz val="9"/>
            <color indexed="81"/>
            <rFont val="Tahoma"/>
            <family val="2"/>
          </rPr>
          <t>Actividad iniciada y dentro de los términos.</t>
        </r>
      </text>
    </comment>
    <comment ref="O131" authorId="1" shapeId="0">
      <text>
        <r>
          <rPr>
            <sz val="9"/>
            <color indexed="81"/>
            <rFont val="Tahoma"/>
            <family val="2"/>
          </rPr>
          <t>Actividad iniciada y dentro de los términos.</t>
        </r>
      </text>
    </comment>
    <comment ref="U131" authorId="1" shapeId="0">
      <text>
        <r>
          <rPr>
            <sz val="9"/>
            <color indexed="81"/>
            <rFont val="Tahoma"/>
            <family val="2"/>
          </rPr>
          <t>Seleccionar una calificación</t>
        </r>
      </text>
    </comment>
    <comment ref="I132" authorId="1" shapeId="0">
      <text>
        <r>
          <rPr>
            <sz val="9"/>
            <color indexed="81"/>
            <rFont val="Tahoma"/>
            <family val="2"/>
          </rPr>
          <t>Actividad iniciada y dentro de los términos.</t>
        </r>
      </text>
    </comment>
    <comment ref="O132" authorId="1" shapeId="0">
      <text>
        <r>
          <rPr>
            <sz val="9"/>
            <color indexed="81"/>
            <rFont val="Tahoma"/>
            <family val="2"/>
          </rPr>
          <t>Actividad iniciada y dentro de los términos.</t>
        </r>
      </text>
    </comment>
    <comment ref="U132" authorId="1" shapeId="0">
      <text>
        <r>
          <rPr>
            <sz val="9"/>
            <color indexed="81"/>
            <rFont val="Tahoma"/>
            <family val="2"/>
          </rPr>
          <t>Seleccionar una calificación</t>
        </r>
      </text>
    </comment>
    <comment ref="I133" authorId="1" shapeId="0">
      <text>
        <r>
          <rPr>
            <sz val="9"/>
            <color indexed="81"/>
            <rFont val="Tahoma"/>
            <family val="2"/>
          </rPr>
          <t>Actividad iniciada y dentro de los términos.</t>
        </r>
      </text>
    </comment>
    <comment ref="O133" authorId="1" shapeId="0">
      <text>
        <r>
          <rPr>
            <sz val="9"/>
            <color indexed="81"/>
            <rFont val="Tahoma"/>
            <family val="2"/>
          </rPr>
          <t>Actividad iniciada y dentro de los términos.</t>
        </r>
      </text>
    </comment>
    <comment ref="U133" authorId="1" shapeId="0">
      <text>
        <r>
          <rPr>
            <sz val="9"/>
            <color indexed="81"/>
            <rFont val="Tahoma"/>
            <family val="2"/>
          </rPr>
          <t>Seleccionar una calificación</t>
        </r>
      </text>
    </comment>
    <comment ref="I134" authorId="1" shapeId="0">
      <text>
        <r>
          <rPr>
            <sz val="9"/>
            <color indexed="81"/>
            <rFont val="Tahoma"/>
            <family val="2"/>
          </rPr>
          <t>Actividad iniciada y dentro de los términos.</t>
        </r>
      </text>
    </comment>
    <comment ref="O134" authorId="1" shapeId="0">
      <text>
        <r>
          <rPr>
            <sz val="9"/>
            <color indexed="81"/>
            <rFont val="Tahoma"/>
            <family val="2"/>
          </rPr>
          <t>Actividad iniciada y dentro de los términos.</t>
        </r>
      </text>
    </comment>
    <comment ref="U134" authorId="1" shapeId="0">
      <text>
        <r>
          <rPr>
            <sz val="9"/>
            <color indexed="81"/>
            <rFont val="Tahoma"/>
            <family val="2"/>
          </rPr>
          <t>Seleccionar una calificación</t>
        </r>
      </text>
    </comment>
    <comment ref="I135" authorId="1" shapeId="0">
      <text>
        <r>
          <rPr>
            <sz val="9"/>
            <color indexed="81"/>
            <rFont val="Tahoma"/>
            <family val="2"/>
          </rPr>
          <t>Actividad iniciada y dentro de los términos.</t>
        </r>
      </text>
    </comment>
    <comment ref="O135" authorId="1" shapeId="0">
      <text>
        <r>
          <rPr>
            <sz val="9"/>
            <color indexed="81"/>
            <rFont val="Tahoma"/>
            <family val="2"/>
          </rPr>
          <t>Actividad iniciada y dentro de los términos.</t>
        </r>
      </text>
    </comment>
    <comment ref="U135" authorId="1" shapeId="0">
      <text>
        <r>
          <rPr>
            <sz val="9"/>
            <color indexed="81"/>
            <rFont val="Tahoma"/>
            <family val="2"/>
          </rPr>
          <t>Seleccionar una calificación</t>
        </r>
      </text>
    </comment>
    <comment ref="U136" authorId="1" shapeId="0">
      <text>
        <r>
          <rPr>
            <sz val="9"/>
            <color indexed="81"/>
            <rFont val="Tahoma"/>
            <family val="2"/>
          </rPr>
          <t>Seleccionar una calificación</t>
        </r>
      </text>
    </comment>
    <comment ref="I137" authorId="1" shapeId="0">
      <text>
        <r>
          <rPr>
            <sz val="9"/>
            <color indexed="81"/>
            <rFont val="Tahoma"/>
            <family val="2"/>
          </rPr>
          <t>Seleccionar una calificación</t>
        </r>
      </text>
    </comment>
    <comment ref="O137" authorId="1" shapeId="0">
      <text>
        <r>
          <rPr>
            <sz val="9"/>
            <color indexed="81"/>
            <rFont val="Tahoma"/>
            <family val="2"/>
          </rPr>
          <t>Seleccionar una calificación</t>
        </r>
      </text>
    </comment>
    <comment ref="U137" authorId="1" shapeId="0">
      <text>
        <r>
          <rPr>
            <sz val="9"/>
            <color indexed="81"/>
            <rFont val="Tahoma"/>
            <family val="2"/>
          </rPr>
          <t>Seleccionar una calificación</t>
        </r>
      </text>
    </comment>
    <comment ref="I138" authorId="1" shapeId="0">
      <text>
        <r>
          <rPr>
            <sz val="9"/>
            <color indexed="81"/>
            <rFont val="Tahoma"/>
            <family val="2"/>
          </rPr>
          <t>Seleccionar una calificación</t>
        </r>
      </text>
    </comment>
    <comment ref="O138" authorId="1" shapeId="0">
      <text>
        <r>
          <rPr>
            <sz val="9"/>
            <color indexed="81"/>
            <rFont val="Tahoma"/>
            <family val="2"/>
          </rPr>
          <t>Seleccionar una calificación</t>
        </r>
      </text>
    </comment>
    <comment ref="U138" authorId="1" shapeId="0">
      <text>
        <r>
          <rPr>
            <sz val="9"/>
            <color indexed="81"/>
            <rFont val="Tahoma"/>
            <family val="2"/>
          </rPr>
          <t>Seleccionar una calificación</t>
        </r>
      </text>
    </comment>
    <comment ref="B139" authorId="0" shapeId="0">
      <text>
        <r>
          <rPr>
            <b/>
            <sz val="9"/>
            <color indexed="81"/>
            <rFont val="Tahoma"/>
            <family val="2"/>
          </rPr>
          <t>Precise los objetivos que la entidad desea lograr en la vigencia y Enuncie una a una las actividades que se realizarán  al logro de cada objetivo planteado.</t>
        </r>
      </text>
    </comment>
    <comment ref="I139" authorId="1" shapeId="0">
      <text>
        <r>
          <rPr>
            <sz val="9"/>
            <color indexed="81"/>
            <rFont val="Tahoma"/>
            <family val="2"/>
          </rPr>
          <t>Seleccionar una calificación</t>
        </r>
      </text>
    </comment>
    <comment ref="O139" authorId="1" shapeId="0">
      <text>
        <r>
          <rPr>
            <sz val="9"/>
            <color indexed="81"/>
            <rFont val="Tahoma"/>
            <family val="2"/>
          </rPr>
          <t>Seleccionar una calificación</t>
        </r>
      </text>
    </comment>
    <comment ref="U139" authorId="1" shapeId="0">
      <text>
        <r>
          <rPr>
            <sz val="9"/>
            <color indexed="81"/>
            <rFont val="Tahoma"/>
            <family val="2"/>
          </rPr>
          <t>Seleccionar una calificación</t>
        </r>
      </text>
    </comment>
    <comment ref="I140" authorId="1" shapeId="0">
      <text>
        <r>
          <rPr>
            <sz val="9"/>
            <color indexed="81"/>
            <rFont val="Tahoma"/>
            <family val="2"/>
          </rPr>
          <t>Seleccionar una calificación</t>
        </r>
      </text>
    </comment>
    <comment ref="J140" authorId="1" shapeId="0">
      <text>
        <r>
          <rPr>
            <sz val="9"/>
            <color indexed="81"/>
            <rFont val="Tahoma"/>
            <family val="2"/>
          </rPr>
          <t>Seleccionar una calificación</t>
        </r>
      </text>
    </comment>
    <comment ref="O140" authorId="1" shapeId="0">
      <text>
        <r>
          <rPr>
            <sz val="9"/>
            <color indexed="81"/>
            <rFont val="Tahoma"/>
            <family val="2"/>
          </rPr>
          <t>Seleccionar una calificación</t>
        </r>
      </text>
    </comment>
    <comment ref="U140" authorId="1" shapeId="0">
      <text>
        <r>
          <rPr>
            <sz val="9"/>
            <color indexed="81"/>
            <rFont val="Tahoma"/>
            <family val="2"/>
          </rPr>
          <t>Seleccionar una calificación</t>
        </r>
      </text>
    </comment>
    <comment ref="I141" authorId="1" shapeId="0">
      <text>
        <r>
          <rPr>
            <sz val="9"/>
            <color indexed="81"/>
            <rFont val="Tahoma"/>
            <family val="2"/>
          </rPr>
          <t>Actividad iniciada y dentro de los términos.</t>
        </r>
      </text>
    </comment>
    <comment ref="O141" authorId="1" shapeId="0">
      <text>
        <r>
          <rPr>
            <sz val="9"/>
            <color indexed="81"/>
            <rFont val="Tahoma"/>
            <family val="2"/>
          </rPr>
          <t>Actividad iniciada y dentro de los términos.</t>
        </r>
      </text>
    </comment>
    <comment ref="U141" authorId="1" shapeId="0">
      <text>
        <r>
          <rPr>
            <sz val="9"/>
            <color indexed="81"/>
            <rFont val="Tahoma"/>
            <family val="2"/>
          </rPr>
          <t>Seleccionar una calificación</t>
        </r>
      </text>
    </comment>
    <comment ref="I142" authorId="1" shapeId="0">
      <text>
        <r>
          <rPr>
            <sz val="9"/>
            <color indexed="81"/>
            <rFont val="Tahoma"/>
            <family val="2"/>
          </rPr>
          <t>Actividad iniciada y dentro de los términos.</t>
        </r>
      </text>
    </comment>
    <comment ref="O142" authorId="1" shapeId="0">
      <text>
        <r>
          <rPr>
            <sz val="9"/>
            <color indexed="81"/>
            <rFont val="Tahoma"/>
            <family val="2"/>
          </rPr>
          <t>Actividad no realizada ni parcial, ni totalmente en el plazo indicado.</t>
        </r>
      </text>
    </comment>
    <comment ref="U142" authorId="1" shapeId="0">
      <text>
        <r>
          <rPr>
            <sz val="9"/>
            <color indexed="81"/>
            <rFont val="Tahoma"/>
            <family val="2"/>
          </rPr>
          <t>Seleccionar una calificación</t>
        </r>
      </text>
    </comment>
    <comment ref="I143" authorId="1" shapeId="0">
      <text>
        <r>
          <rPr>
            <sz val="9"/>
            <color indexed="81"/>
            <rFont val="Tahoma"/>
            <family val="2"/>
          </rPr>
          <t>Actividad iniciada y dentro de los términos.</t>
        </r>
      </text>
    </comment>
    <comment ref="O143" authorId="1" shapeId="0">
      <text>
        <r>
          <rPr>
            <sz val="9"/>
            <color indexed="81"/>
            <rFont val="Tahoma"/>
            <family val="2"/>
          </rPr>
          <t>Actividad realizada totalmente y en el plazo indicado.</t>
        </r>
      </text>
    </comment>
    <comment ref="U143" authorId="1" shapeId="0">
      <text>
        <r>
          <rPr>
            <sz val="9"/>
            <color indexed="81"/>
            <rFont val="Tahoma"/>
            <family val="2"/>
          </rPr>
          <t>Seleccionar una calificación</t>
        </r>
      </text>
    </comment>
    <comment ref="I144" authorId="1" shapeId="0">
      <text>
        <r>
          <rPr>
            <sz val="9"/>
            <color indexed="81"/>
            <rFont val="Tahoma"/>
            <family val="2"/>
          </rPr>
          <t>Seleccionar una calificación</t>
        </r>
      </text>
    </comment>
    <comment ref="O144" authorId="1" shapeId="0">
      <text>
        <r>
          <rPr>
            <sz val="9"/>
            <color indexed="81"/>
            <rFont val="Tahoma"/>
            <family val="2"/>
          </rPr>
          <t>Seleccionar una calificación</t>
        </r>
      </text>
    </comment>
    <comment ref="U144" authorId="1" shapeId="0">
      <text>
        <r>
          <rPr>
            <sz val="9"/>
            <color indexed="81"/>
            <rFont val="Tahoma"/>
            <family val="2"/>
          </rPr>
          <t>Seleccionar una calificación</t>
        </r>
      </text>
    </comment>
    <comment ref="I145" authorId="1" shapeId="0">
      <text>
        <r>
          <rPr>
            <sz val="9"/>
            <color indexed="81"/>
            <rFont val="Tahoma"/>
            <family val="2"/>
          </rPr>
          <t>Seleccionar una calificación</t>
        </r>
      </text>
    </comment>
    <comment ref="O145" authorId="1" shapeId="0">
      <text>
        <r>
          <rPr>
            <sz val="9"/>
            <color indexed="81"/>
            <rFont val="Tahoma"/>
            <family val="2"/>
          </rPr>
          <t>Seleccionar una calificación</t>
        </r>
      </text>
    </comment>
    <comment ref="U145" authorId="1"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W17" authorId="0" shapeId="0">
      <text>
        <r>
          <rPr>
            <sz val="9"/>
            <color indexed="81"/>
            <rFont val="Tahoma"/>
            <family val="2"/>
          </rPr>
          <t>Actividad no realizada y dentro de los términos.</t>
        </r>
      </text>
    </comment>
    <comment ref="AC17" authorId="0" shapeId="0">
      <text>
        <r>
          <rPr>
            <sz val="9"/>
            <color indexed="81"/>
            <rFont val="Tahoma"/>
            <family val="2"/>
          </rPr>
          <t>Actividad realizada totalmente y en el plazo indicado.</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Actividad realizada totalmente y en el plazo indicado.</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Actividad realizada totalmente y en el plazo indicado.</t>
        </r>
      </text>
    </comment>
    <comment ref="U14" authorId="0" shapeId="0">
      <text>
        <r>
          <rPr>
            <sz val="9"/>
            <color indexed="81"/>
            <rFont val="Tahoma"/>
            <family val="2"/>
          </rPr>
          <t>Actividad realizada totalmente y en el plazo indicado.</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Actividad realizada totalmente y en el plazo indicado.</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Actividad realizada totalmente y en el plazo indicado.</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no realizada y dentro de los términos.</t>
        </r>
      </text>
    </comment>
    <comment ref="U17" authorId="0" shapeId="0">
      <text>
        <r>
          <rPr>
            <sz val="9"/>
            <color indexed="81"/>
            <rFont val="Tahoma"/>
            <family val="2"/>
          </rPr>
          <t>Actividad no realizada a 31 de Diciembre.</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Actividad realizada totalmente y en el plazo indicado.</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Actividad iniciada y dentro de los términos.</t>
        </r>
      </text>
    </comment>
    <comment ref="U22" authorId="0" shapeId="0">
      <text>
        <r>
          <rPr>
            <sz val="9"/>
            <color indexed="81"/>
            <rFont val="Tahoma"/>
            <family val="2"/>
          </rPr>
          <t>Actividad realizada totalmente y en el plazo indicado.</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Actividad realizada totalmente y en el plazo indicado.</t>
        </r>
      </text>
    </comment>
    <comment ref="U23" authorId="0" shapeId="0">
      <text>
        <r>
          <rPr>
            <sz val="9"/>
            <color indexed="81"/>
            <rFont val="Tahoma"/>
            <family val="2"/>
          </rPr>
          <t>Actividad realizada totalmente pero no en el plazo indicado.</t>
        </r>
      </text>
    </comment>
    <comment ref="I24" authorId="0" shapeId="0">
      <text>
        <r>
          <rPr>
            <sz val="9"/>
            <color indexed="81"/>
            <rFont val="Tahoma"/>
            <family val="2"/>
          </rPr>
          <t>Actividad realizada totalmente y en el plazo indicado.</t>
        </r>
      </text>
    </comment>
    <comment ref="O24" authorId="0" shapeId="0">
      <text>
        <r>
          <rPr>
            <sz val="9"/>
            <color indexed="81"/>
            <rFont val="Tahoma"/>
            <family val="2"/>
          </rPr>
          <t>Actividad realizada totalmente y en el plazo indicado.</t>
        </r>
      </text>
    </comment>
    <comment ref="U24" authorId="0" shapeId="0">
      <text>
        <r>
          <rPr>
            <sz val="9"/>
            <color indexed="81"/>
            <rFont val="Tahoma"/>
            <family val="2"/>
          </rPr>
          <t>Actividad realizada totalmente y en el plazo indicado.</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Actividad no realizada a 31 de Diciembre.</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sz val="9"/>
            <color indexed="81"/>
            <rFont val="Tahoma"/>
            <family val="2"/>
          </rPr>
          <t>Seleccionar una calificación</t>
        </r>
      </text>
    </comment>
    <comment ref="O27" authorId="0" shapeId="0">
      <text>
        <r>
          <rPr>
            <sz val="9"/>
            <color indexed="81"/>
            <rFont val="Tahoma"/>
            <family val="2"/>
          </rPr>
          <t>Seleccionar una calificación</t>
        </r>
      </text>
    </comment>
    <comment ref="U27" authorId="0" shapeId="0">
      <text>
        <r>
          <rPr>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b/>
            <sz val="9"/>
            <color indexed="81"/>
            <rFont val="Tahoma"/>
            <family val="2"/>
          </rPr>
          <t>Seleccionar una calificación</t>
        </r>
      </text>
    </comment>
    <comment ref="O29" authorId="0" shapeId="0">
      <text>
        <r>
          <rPr>
            <b/>
            <sz val="9"/>
            <color indexed="81"/>
            <rFont val="Tahoma"/>
            <family val="2"/>
          </rPr>
          <t>Seleccionar una calificación</t>
        </r>
      </text>
    </comment>
    <comment ref="U29" authorId="0" shapeId="0">
      <text>
        <r>
          <rPr>
            <b/>
            <sz val="9"/>
            <color indexed="81"/>
            <rFont val="Tahoma"/>
            <family val="2"/>
          </rPr>
          <t>Seleccionar una calificación</t>
        </r>
      </text>
    </comment>
    <comment ref="I30" authorId="0" shapeId="0">
      <text>
        <r>
          <rPr>
            <sz val="9"/>
            <color indexed="81"/>
            <rFont val="Tahoma"/>
            <family val="2"/>
          </rPr>
          <t>Actividad realizada totalmente y en el plazo indicado.</t>
        </r>
      </text>
    </comment>
    <comment ref="O30" authorId="0" shapeId="0">
      <text>
        <r>
          <rPr>
            <sz val="9"/>
            <color indexed="81"/>
            <rFont val="Tahoma"/>
            <family val="2"/>
          </rPr>
          <t>Actividad realizada totalmente y en el plazo indicado.</t>
        </r>
      </text>
    </comment>
    <comment ref="U30" authorId="0" shapeId="0">
      <text>
        <r>
          <rPr>
            <sz val="9"/>
            <color indexed="81"/>
            <rFont val="Tahoma"/>
            <family val="2"/>
          </rPr>
          <t>Actividad realizada totalmente y en el plazo indicado.</t>
        </r>
      </text>
    </comment>
    <comment ref="I31" authorId="0" shapeId="0">
      <text>
        <r>
          <rPr>
            <sz val="9"/>
            <color indexed="81"/>
            <rFont val="Tahoma"/>
            <family val="2"/>
          </rPr>
          <t>Actividad no realizada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Actividad no realizada a 31 de Diciembre.</t>
        </r>
      </text>
    </comment>
    <comment ref="I32" authorId="0" shapeId="0">
      <text>
        <r>
          <rPr>
            <sz val="9"/>
            <color indexed="81"/>
            <rFont val="Tahoma"/>
            <family val="2"/>
          </rPr>
          <t>Actividad no realizada y dentro de los términos.</t>
        </r>
      </text>
    </comment>
    <comment ref="O32" authorId="0" shapeId="0">
      <text>
        <r>
          <rPr>
            <sz val="9"/>
            <color indexed="81"/>
            <rFont val="Tahoma"/>
            <family val="2"/>
          </rPr>
          <t>Actividad realizada totalmente y en el plazo indicado.</t>
        </r>
      </text>
    </comment>
    <comment ref="U32" authorId="0" shapeId="0">
      <text>
        <r>
          <rPr>
            <sz val="9"/>
            <color indexed="81"/>
            <rFont val="Tahoma"/>
            <family val="2"/>
          </rPr>
          <t>Actividad realizada totalmente y en el plazo indicado.</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Actividad realizada totalmente y en el plazo indicado.</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Actividad iniciada y dentro de los términos.</t>
        </r>
      </text>
    </comment>
    <comment ref="U36" authorId="0" shapeId="0">
      <text>
        <r>
          <rPr>
            <sz val="9"/>
            <color indexed="81"/>
            <rFont val="Tahoma"/>
            <family val="2"/>
          </rPr>
          <t>Actividad realizada totalmente y en el plazo indicado.</t>
        </r>
      </text>
    </comment>
    <comment ref="I37" authorId="0" shapeId="0">
      <text>
        <r>
          <rPr>
            <sz val="9"/>
            <color indexed="81"/>
            <rFont val="Tahoma"/>
            <family val="2"/>
          </rPr>
          <t>Actividad iniciada y dentro de los términos.</t>
        </r>
      </text>
    </comment>
    <comment ref="O37" authorId="0" shapeId="0">
      <text>
        <r>
          <rPr>
            <sz val="9"/>
            <color indexed="81"/>
            <rFont val="Tahoma"/>
            <family val="2"/>
          </rPr>
          <t>Actividad iniciada y dentro de los términos.</t>
        </r>
      </text>
    </comment>
    <comment ref="U37" authorId="0" shapeId="0">
      <text>
        <r>
          <rPr>
            <sz val="9"/>
            <color indexed="81"/>
            <rFont val="Tahoma"/>
            <family val="2"/>
          </rPr>
          <t>Actividad realizada totalmente y en el plazo indicado.</t>
        </r>
      </text>
    </comment>
    <comment ref="I38" authorId="0" shapeId="0">
      <text>
        <r>
          <rPr>
            <sz val="9"/>
            <color indexed="81"/>
            <rFont val="Tahoma"/>
            <family val="2"/>
          </rPr>
          <t>Actividad iniciada y dentro de los términos.</t>
        </r>
      </text>
    </comment>
    <comment ref="O38" authorId="0" shapeId="0">
      <text>
        <r>
          <rPr>
            <sz val="9"/>
            <color indexed="81"/>
            <rFont val="Tahoma"/>
            <family val="2"/>
          </rPr>
          <t>Actividad no realizada y dentro de los términos.</t>
        </r>
      </text>
    </comment>
    <comment ref="U38" authorId="0" shapeId="0">
      <text>
        <r>
          <rPr>
            <sz val="9"/>
            <color indexed="81"/>
            <rFont val="Tahoma"/>
            <family val="2"/>
          </rPr>
          <t>Actividad no realizada a 31 de Diciembre.</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Actividad realizada totalmente y en el plazo indicado.</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sz val="9"/>
            <color indexed="81"/>
            <rFont val="Tahoma"/>
            <family val="2"/>
          </rPr>
          <t>Seleccionar una calificación</t>
        </r>
      </text>
    </comment>
    <comment ref="O41" authorId="0" shapeId="0">
      <text>
        <r>
          <rPr>
            <sz val="9"/>
            <color indexed="81"/>
            <rFont val="Tahoma"/>
            <family val="2"/>
          </rPr>
          <t>Seleccionar una calificación</t>
        </r>
      </text>
    </comment>
    <comment ref="U41" authorId="0" shapeId="0">
      <text>
        <r>
          <rPr>
            <sz val="9"/>
            <color indexed="81"/>
            <rFont val="Tahoma"/>
            <family val="2"/>
          </rPr>
          <t>Seleccionar una calificación</t>
        </r>
      </text>
    </comment>
    <comment ref="I42" authorId="0" shapeId="0">
      <text>
        <r>
          <rPr>
            <b/>
            <sz val="9"/>
            <color indexed="81"/>
            <rFont val="Tahoma"/>
            <family val="2"/>
          </rPr>
          <t>Seleccionar una calificación</t>
        </r>
      </text>
    </comment>
    <comment ref="O42" authorId="0" shapeId="0">
      <text>
        <r>
          <rPr>
            <b/>
            <sz val="9"/>
            <color indexed="81"/>
            <rFont val="Tahoma"/>
            <family val="2"/>
          </rPr>
          <t>Seleccionar una calificación</t>
        </r>
      </text>
    </comment>
    <comment ref="U42" authorId="0" shapeId="0">
      <text>
        <r>
          <rPr>
            <b/>
            <sz val="9"/>
            <color indexed="81"/>
            <rFont val="Tahoma"/>
            <family val="2"/>
          </rPr>
          <t>Seleccionar una calificación</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Actividad no realizada y dentro de los términos.</t>
        </r>
      </text>
    </comment>
    <comment ref="U43" authorId="0" shapeId="0">
      <text>
        <r>
          <rPr>
            <sz val="9"/>
            <color indexed="81"/>
            <rFont val="Tahoma"/>
            <family val="2"/>
          </rPr>
          <t>Actividad realizada totalmente y en el plazo indicado.</t>
        </r>
      </text>
    </comment>
    <comment ref="I44" authorId="0" shapeId="0">
      <text>
        <r>
          <rPr>
            <sz val="9"/>
            <color indexed="81"/>
            <rFont val="Tahoma"/>
            <family val="2"/>
          </rPr>
          <t>Actividad no realizada y dentro de los términos.</t>
        </r>
      </text>
    </comment>
    <comment ref="O44" authorId="0" shapeId="0">
      <text>
        <r>
          <rPr>
            <sz val="9"/>
            <color indexed="81"/>
            <rFont val="Tahoma"/>
            <family val="2"/>
          </rPr>
          <t>Actividad no realizada y dentro de los términos.</t>
        </r>
      </text>
    </comment>
    <comment ref="U44" authorId="0" shapeId="0">
      <text>
        <r>
          <rPr>
            <sz val="9"/>
            <color indexed="81"/>
            <rFont val="Tahoma"/>
            <family val="2"/>
          </rPr>
          <t>Actividad realizada totalmente y en el plazo indicado.</t>
        </r>
      </text>
    </comment>
    <comment ref="I45" authorId="0" shapeId="0">
      <text>
        <r>
          <rPr>
            <sz val="9"/>
            <color indexed="81"/>
            <rFont val="Tahoma"/>
            <family val="2"/>
          </rPr>
          <t>Actividad no realizada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Actividad realizada totalmente y en el plazo indicado.</t>
        </r>
      </text>
    </comment>
    <comment ref="I46" authorId="0" shapeId="0">
      <text>
        <r>
          <rPr>
            <sz val="9"/>
            <color indexed="81"/>
            <rFont val="Tahoma"/>
            <family val="2"/>
          </rPr>
          <t>Seleccionar una calificación</t>
        </r>
      </text>
    </comment>
    <comment ref="O46" authorId="0" shapeId="0">
      <text>
        <r>
          <rPr>
            <sz val="9"/>
            <color indexed="81"/>
            <rFont val="Tahoma"/>
            <family val="2"/>
          </rPr>
          <t>Seleccionar una calificación</t>
        </r>
      </text>
    </comment>
    <comment ref="U46" authorId="0" shapeId="0">
      <text>
        <r>
          <rPr>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Actividad realizada totalmente y en el plazo indicado.</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Actividad iniciada y dentro de los términos.</t>
        </r>
      </text>
    </comment>
    <comment ref="U14" authorId="0" shapeId="0">
      <text>
        <r>
          <rPr>
            <sz val="9"/>
            <color indexed="81"/>
            <rFont val="Tahoma"/>
            <family val="2"/>
          </rPr>
          <t>Actividad realizada totalmente y en el plazo indicado.</t>
        </r>
      </text>
    </comment>
    <comment ref="I15" authorId="0" shapeId="0">
      <text>
        <r>
          <rPr>
            <b/>
            <sz val="9"/>
            <color indexed="81"/>
            <rFont val="Tahoma"/>
            <family val="2"/>
          </rPr>
          <t>Actividad iniciada y dentro de los términos.</t>
        </r>
      </text>
    </comment>
    <comment ref="O15" authorId="0" shapeId="0">
      <text>
        <r>
          <rPr>
            <b/>
            <sz val="9"/>
            <color indexed="81"/>
            <rFont val="Tahoma"/>
            <family val="2"/>
          </rPr>
          <t>Actividad iniciada y dentro de los términos.</t>
        </r>
      </text>
    </comment>
    <comment ref="U15" authorId="0" shapeId="0">
      <text>
        <r>
          <rPr>
            <b/>
            <sz val="9"/>
            <color indexed="81"/>
            <rFont val="Tahoma"/>
            <family val="2"/>
          </rPr>
          <t>Actividad realizada totalmente y en el plazo indicado.</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Actividad realizada totalmente y en el plazo indicado.</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Actividad realizada totalmente y en el plazo indicado.</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realizada totalmente y en el plazo indicado.</t>
        </r>
      </text>
    </comment>
    <comment ref="U18" authorId="0" shapeId="0">
      <text>
        <r>
          <rPr>
            <sz val="9"/>
            <color indexed="81"/>
            <rFont val="Tahoma"/>
            <family val="2"/>
          </rPr>
          <t>Actividad realizada totalmente y en el plazo indicado.</t>
        </r>
      </text>
    </comment>
    <comment ref="I19" authorId="0" shapeId="0">
      <text>
        <r>
          <rPr>
            <sz val="9"/>
            <color indexed="81"/>
            <rFont val="Tahoma"/>
            <family val="2"/>
          </rPr>
          <t>Actividad no realizada ni parcial, ni totalmente en el plazo indicado.</t>
        </r>
      </text>
    </comment>
    <comment ref="O19" authorId="0" shapeId="0">
      <text>
        <r>
          <rPr>
            <sz val="9"/>
            <color indexed="81"/>
            <rFont val="Tahoma"/>
            <family val="2"/>
          </rPr>
          <t>Actividad no realizada ni parcial, ni totalmente en el plazo indicado.</t>
        </r>
      </text>
    </comment>
    <comment ref="U19" authorId="0" shapeId="0">
      <text>
        <r>
          <rPr>
            <sz val="9"/>
            <color indexed="81"/>
            <rFont val="Tahoma"/>
            <family val="2"/>
          </rPr>
          <t>Actividad realizada totalmente pero no en el plazo indicado.</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sz val="9"/>
            <color indexed="81"/>
            <rFont val="Tahoma"/>
            <family val="2"/>
          </rPr>
          <t>Seleccionar una calificación</t>
        </r>
      </text>
    </comment>
    <comment ref="O21" authorId="0" shapeId="0">
      <text>
        <r>
          <rPr>
            <sz val="9"/>
            <color indexed="81"/>
            <rFont val="Tahoma"/>
            <family val="2"/>
          </rPr>
          <t>Seleccionar una calificación</t>
        </r>
      </text>
    </comment>
    <comment ref="U21" authorId="0" shapeId="0">
      <text>
        <r>
          <rPr>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Actividad realizada totalmente y en el plazo indicado.</t>
        </r>
      </text>
    </comment>
    <comment ref="I26" authorId="0" shapeId="0">
      <text>
        <r>
          <rPr>
            <b/>
            <sz val="9"/>
            <color indexed="81"/>
            <rFont val="Tahoma"/>
            <family val="2"/>
          </rPr>
          <t>Actividad iniciada y dentro de los términos.</t>
        </r>
      </text>
    </comment>
    <comment ref="O26" authorId="0" shapeId="0">
      <text>
        <r>
          <rPr>
            <b/>
            <sz val="9"/>
            <color indexed="81"/>
            <rFont val="Tahoma"/>
            <family val="2"/>
          </rPr>
          <t>Actividad iniciada y dentro de los términos.</t>
        </r>
      </text>
    </comment>
    <comment ref="U26" authorId="0" shapeId="0">
      <text>
        <r>
          <rPr>
            <b/>
            <sz val="9"/>
            <color indexed="81"/>
            <rFont val="Tahoma"/>
            <family val="2"/>
          </rPr>
          <t>Actividad realizada totalmente y en el plazo indicado.</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Actividad realizada totalmente y en el plazo indicado.</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Actividad realizada totalmente y en el plazo indicado.</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Actividad realizada totalmente y en el plazo indicado.</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Actividad realizada totalmente y en el plazo indicado.</t>
        </r>
      </text>
    </comment>
    <comment ref="I34" authorId="0" shapeId="0">
      <text>
        <r>
          <rPr>
            <sz val="9"/>
            <color indexed="81"/>
            <rFont val="Tahoma"/>
            <family val="2"/>
          </rPr>
          <t>Actividad iniciada y dentro de los términos.</t>
        </r>
      </text>
    </comment>
    <comment ref="O34" authorId="0" shapeId="0">
      <text>
        <r>
          <rPr>
            <sz val="9"/>
            <color indexed="81"/>
            <rFont val="Tahoma"/>
            <family val="2"/>
          </rPr>
          <t>Actividad realizada totalmente y en el plazo indicado.</t>
        </r>
      </text>
    </comment>
    <comment ref="U34" authorId="0" shapeId="0">
      <text>
        <r>
          <rPr>
            <sz val="9"/>
            <color indexed="81"/>
            <rFont val="Tahoma"/>
            <family val="2"/>
          </rPr>
          <t>Actividad realizada totalmente y en el plazo indicado.</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Actividad realizada totalmente y en el plazo indicado.</t>
        </r>
      </text>
    </comment>
    <comment ref="U35" authorId="0" shapeId="0">
      <text>
        <r>
          <rPr>
            <sz val="9"/>
            <color indexed="81"/>
            <rFont val="Tahoma"/>
            <family val="2"/>
          </rPr>
          <t>Actividad realizada totalmente y en el plazo indicado.</t>
        </r>
      </text>
    </comment>
  </commentList>
</comments>
</file>

<file path=xl/comments6.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Actividad realizada totalmente y en el plazo indicado.</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Actividad iniciada y dentro de los términos.</t>
        </r>
      </text>
    </comment>
    <comment ref="U14" authorId="0" shapeId="0">
      <text>
        <r>
          <rPr>
            <sz val="9"/>
            <color indexed="81"/>
            <rFont val="Tahoma"/>
            <family val="2"/>
          </rPr>
          <t>Actividad realizada totalmente y en el plazo indicado.</t>
        </r>
      </text>
    </comment>
    <comment ref="I15" authorId="0" shapeId="0">
      <text>
        <r>
          <rPr>
            <sz val="9"/>
            <color indexed="81"/>
            <rFont val="Tahoma"/>
            <family val="2"/>
          </rPr>
          <t>Actividad iniciada y dentro de los términos.</t>
        </r>
      </text>
    </comment>
    <comment ref="O15" authorId="0" shapeId="0">
      <text>
        <r>
          <rPr>
            <sz val="9"/>
            <color indexed="81"/>
            <rFont val="Tahoma"/>
            <family val="2"/>
          </rPr>
          <t>Actividad iniciada y dentro de los términos.</t>
        </r>
      </text>
    </comment>
    <comment ref="U15" authorId="0" shapeId="0">
      <text>
        <r>
          <rPr>
            <sz val="9"/>
            <color indexed="81"/>
            <rFont val="Tahoma"/>
            <family val="2"/>
          </rPr>
          <t>Actividad realizada totalmente y en el plazo indicado.</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Actividad realizada totalmente y en el plazo indicado.</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iniciada y dentro de los términos.</t>
        </r>
      </text>
    </comment>
    <comment ref="U17" authorId="0" shapeId="0">
      <text>
        <r>
          <rPr>
            <sz val="9"/>
            <color indexed="81"/>
            <rFont val="Tahoma"/>
            <family val="2"/>
          </rPr>
          <t>Actividad realizada totalmente y en el plazo indicado.</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Actividad no realizada a 31 de Diciembre.</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Actividad realizada totalmente y en el plazo indicado.</t>
        </r>
      </text>
    </comment>
    <comment ref="U19" authorId="0" shapeId="0">
      <text>
        <r>
          <rPr>
            <sz val="9"/>
            <color indexed="81"/>
            <rFont val="Tahoma"/>
            <family val="2"/>
          </rPr>
          <t>Actividad realizada totalmente y en el plazo indicado.</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Actividad realizada totalmente y en el plazo indicado.</t>
        </r>
      </text>
    </comment>
    <comment ref="U20" authorId="0" shapeId="0">
      <text>
        <r>
          <rPr>
            <sz val="9"/>
            <color indexed="81"/>
            <rFont val="Tahoma"/>
            <family val="2"/>
          </rPr>
          <t>Actividad realizada totalmente y en el plazo indicado.</t>
        </r>
      </text>
    </comment>
    <comment ref="I21" authorId="0" shapeId="0">
      <text>
        <r>
          <rPr>
            <sz val="9"/>
            <color indexed="81"/>
            <rFont val="Tahoma"/>
            <family val="2"/>
          </rPr>
          <t>Actividad iniciada y dentro de los términos.</t>
        </r>
      </text>
    </comment>
    <comment ref="O21" authorId="0" shapeId="0">
      <text>
        <r>
          <rPr>
            <sz val="9"/>
            <color indexed="81"/>
            <rFont val="Tahoma"/>
            <family val="2"/>
          </rPr>
          <t>Actividad iniciada y dentro de los términos.</t>
        </r>
      </text>
    </comment>
    <comment ref="U21" authorId="0" shapeId="0">
      <text>
        <r>
          <rPr>
            <sz val="9"/>
            <color indexed="81"/>
            <rFont val="Tahoma"/>
            <family val="2"/>
          </rPr>
          <t>Actividad realizada totalmente y en el plazo indicado.</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Actividad realizada totalmente y en el plazo indicado.</t>
        </r>
      </text>
    </comment>
    <comment ref="I26" authorId="0" shapeId="0">
      <text>
        <r>
          <rPr>
            <sz val="9"/>
            <color indexed="81"/>
            <rFont val="Tahoma"/>
            <family val="2"/>
          </rPr>
          <t>Actividad realizada totalmente pero no en el plazo indicado.</t>
        </r>
      </text>
    </comment>
    <comment ref="O26" authorId="0" shapeId="0">
      <text>
        <r>
          <rPr>
            <sz val="9"/>
            <color indexed="81"/>
            <rFont val="Tahoma"/>
            <family val="2"/>
          </rPr>
          <t>Actividad realizada totalmente pero no en el plazo indicado.</t>
        </r>
      </text>
    </comment>
    <comment ref="U26" authorId="0" shapeId="0">
      <text>
        <r>
          <rPr>
            <sz val="9"/>
            <color indexed="81"/>
            <rFont val="Tahoma"/>
            <family val="2"/>
          </rPr>
          <t>Actividad realizada totalmente pero no en el plazo indicado.</t>
        </r>
      </text>
    </comment>
    <comment ref="I27" authorId="0" shapeId="0">
      <text>
        <r>
          <rPr>
            <b/>
            <sz val="9"/>
            <color indexed="81"/>
            <rFont val="Tahoma"/>
            <family val="2"/>
          </rPr>
          <t>Actividad realizada totalmente pero no en el plazo indicado.</t>
        </r>
      </text>
    </comment>
    <comment ref="O27" authorId="0" shapeId="0">
      <text>
        <r>
          <rPr>
            <b/>
            <sz val="9"/>
            <color indexed="81"/>
            <rFont val="Tahoma"/>
            <family val="2"/>
          </rPr>
          <t>Actividad realizada totalmente pero no en el plazo indicado.</t>
        </r>
      </text>
    </comment>
    <comment ref="U27" authorId="0" shapeId="0">
      <text>
        <r>
          <rPr>
            <b/>
            <sz val="9"/>
            <color indexed="81"/>
            <rFont val="Tahoma"/>
            <family val="2"/>
          </rPr>
          <t>Actividad realizada totalmente pero no en el plazo indicado.</t>
        </r>
      </text>
    </comment>
    <comment ref="I28" authorId="0" shapeId="0">
      <text>
        <r>
          <rPr>
            <sz val="9"/>
            <color indexed="81"/>
            <rFont val="Tahoma"/>
            <family val="2"/>
          </rPr>
          <t>Actividad realizada totalmente pero no en el plazo indicado.</t>
        </r>
      </text>
    </comment>
    <comment ref="O28" authorId="0" shapeId="0">
      <text>
        <r>
          <rPr>
            <sz val="9"/>
            <color indexed="81"/>
            <rFont val="Tahoma"/>
            <family val="2"/>
          </rPr>
          <t>Actividad realizada totalmente pero no en el plazo indicado.</t>
        </r>
      </text>
    </comment>
    <comment ref="U28" authorId="0" shapeId="0">
      <text>
        <r>
          <rPr>
            <sz val="9"/>
            <color indexed="81"/>
            <rFont val="Tahoma"/>
            <family val="2"/>
          </rPr>
          <t>Actividad realizada totalmente y en el plazo indicado.</t>
        </r>
      </text>
    </comment>
    <comment ref="I29" authorId="0" shapeId="0">
      <text>
        <r>
          <rPr>
            <sz val="9"/>
            <color indexed="81"/>
            <rFont val="Tahoma"/>
            <family val="2"/>
          </rPr>
          <t>Actividad realizada totalmente pero no en el plazo indicado.</t>
        </r>
      </text>
    </comment>
    <comment ref="O29" authorId="0" shapeId="0">
      <text>
        <r>
          <rPr>
            <sz val="9"/>
            <color indexed="81"/>
            <rFont val="Tahoma"/>
            <family val="2"/>
          </rPr>
          <t>Actividad realizada totalmente pero no en el plazo indicado.</t>
        </r>
      </text>
    </comment>
    <comment ref="U29" authorId="0" shapeId="0">
      <text>
        <r>
          <rPr>
            <sz val="9"/>
            <color indexed="81"/>
            <rFont val="Tahoma"/>
            <family val="2"/>
          </rPr>
          <t>Actividad realizada totalmente y en el plazo indicado.</t>
        </r>
      </text>
    </comment>
    <comment ref="I30" authorId="0" shapeId="0">
      <text>
        <r>
          <rPr>
            <sz val="9"/>
            <color indexed="81"/>
            <rFont val="Tahoma"/>
            <family val="2"/>
          </rPr>
          <t>Actividad realizada totalmente pero no en el plazo indicado.</t>
        </r>
      </text>
    </comment>
    <comment ref="O30" authorId="0" shapeId="0">
      <text>
        <r>
          <rPr>
            <sz val="9"/>
            <color indexed="81"/>
            <rFont val="Tahoma"/>
            <family val="2"/>
          </rPr>
          <t>Actividad iniciada y dentro de los términos.</t>
        </r>
      </text>
    </comment>
    <comment ref="U30" authorId="0" shapeId="0">
      <text>
        <r>
          <rPr>
            <sz val="9"/>
            <color indexed="81"/>
            <rFont val="Tahoma"/>
            <family val="2"/>
          </rPr>
          <t>Actividad realizada totalmente y en el plazo indicado.</t>
        </r>
      </text>
    </comment>
    <comment ref="I31" authorId="0" shapeId="0">
      <text>
        <r>
          <rPr>
            <sz val="9"/>
            <color indexed="81"/>
            <rFont val="Tahoma"/>
            <family val="2"/>
          </rPr>
          <t>Actividad iniciada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Actividad no realizada a 31 de Diciembre.</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Actividad no realizada a 31 de Diciembre.</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Actividad realizada totalmente y en el plazo indicado.</t>
        </r>
      </text>
    </comment>
    <comment ref="I34" authorId="0" shapeId="0">
      <text>
        <r>
          <rPr>
            <b/>
            <sz val="9"/>
            <color indexed="81"/>
            <rFont val="Tahoma"/>
            <family val="2"/>
          </rPr>
          <t>Actividad iniciada y dentro de los términos.</t>
        </r>
      </text>
    </comment>
    <comment ref="O34" authorId="0" shapeId="0">
      <text>
        <r>
          <rPr>
            <b/>
            <sz val="9"/>
            <color indexed="81"/>
            <rFont val="Tahoma"/>
            <family val="2"/>
          </rPr>
          <t>Actividad iniciada y dentro de los términos.</t>
        </r>
      </text>
    </comment>
    <comment ref="U34" authorId="0" shapeId="0">
      <text>
        <r>
          <rPr>
            <b/>
            <sz val="9"/>
            <color indexed="81"/>
            <rFont val="Tahoma"/>
            <family val="2"/>
          </rPr>
          <t>Actividad realizada totalmente y en el plazo indicado.</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Actividad iniciada y dentro de los términos.</t>
        </r>
      </text>
    </comment>
    <comment ref="U35" authorId="0" shapeId="0">
      <text>
        <r>
          <rPr>
            <sz val="9"/>
            <color indexed="81"/>
            <rFont val="Tahoma"/>
            <family val="2"/>
          </rPr>
          <t>Actividad realizada totalmente y en el plazo indicado.</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sz val="9"/>
            <color indexed="81"/>
            <rFont val="Tahoma"/>
            <family val="2"/>
          </rPr>
          <t>Seleccionar una calificación</t>
        </r>
      </text>
    </comment>
    <comment ref="O37" authorId="0" shapeId="0">
      <text>
        <r>
          <rPr>
            <sz val="9"/>
            <color indexed="81"/>
            <rFont val="Tahoma"/>
            <family val="2"/>
          </rPr>
          <t>Seleccionar una calificación</t>
        </r>
      </text>
    </comment>
    <comment ref="U37" authorId="0" shapeId="0">
      <text>
        <r>
          <rPr>
            <sz val="9"/>
            <color indexed="81"/>
            <rFont val="Tahoma"/>
            <family val="2"/>
          </rPr>
          <t>Seleccionar una calificación</t>
        </r>
      </text>
    </comment>
    <comment ref="I38" authorId="0" shapeId="0">
      <text>
        <r>
          <rPr>
            <b/>
            <sz val="9"/>
            <color indexed="81"/>
            <rFont val="Tahoma"/>
            <family val="2"/>
          </rPr>
          <t>Seleccionar una calificación</t>
        </r>
      </text>
    </comment>
    <comment ref="O38" authorId="0" shapeId="0">
      <text>
        <r>
          <rPr>
            <b/>
            <sz val="9"/>
            <color indexed="81"/>
            <rFont val="Tahoma"/>
            <family val="2"/>
          </rPr>
          <t>Seleccionar una calificación</t>
        </r>
      </text>
    </comment>
    <comment ref="U38" authorId="0" shapeId="0">
      <text>
        <r>
          <rPr>
            <b/>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Actividad realizada totalmente y en el plazo indicado.</t>
        </r>
      </text>
    </comment>
    <comment ref="I40" authorId="0" shapeId="0">
      <text>
        <r>
          <rPr>
            <sz val="9"/>
            <color indexed="81"/>
            <rFont val="Tahoma"/>
            <family val="2"/>
          </rPr>
          <t>Actividad iniciada y dentro de los términos.</t>
        </r>
      </text>
    </comment>
    <comment ref="O40" authorId="0" shapeId="0">
      <text>
        <r>
          <rPr>
            <sz val="9"/>
            <color indexed="81"/>
            <rFont val="Tahoma"/>
            <family val="2"/>
          </rPr>
          <t>Actividad realizada totalmente y en el plazo indicado.</t>
        </r>
      </text>
    </comment>
    <comment ref="U40" authorId="0" shapeId="0">
      <text>
        <r>
          <rPr>
            <sz val="9"/>
            <color indexed="81"/>
            <rFont val="Tahoma"/>
            <family val="2"/>
          </rPr>
          <t>Actividad realizada totalmente y en el plazo indicado.</t>
        </r>
      </text>
    </comment>
    <comment ref="I41" authorId="0" shapeId="0">
      <text>
        <r>
          <rPr>
            <sz val="9"/>
            <color indexed="81"/>
            <rFont val="Tahoma"/>
            <family val="2"/>
          </rPr>
          <t>Actividad iniciada y dentro de los términos.</t>
        </r>
      </text>
    </comment>
    <comment ref="O41" authorId="0" shapeId="0">
      <text>
        <r>
          <rPr>
            <sz val="9"/>
            <color indexed="81"/>
            <rFont val="Tahoma"/>
            <family val="2"/>
          </rPr>
          <t>Actividad iniciada y dentro de los términos.</t>
        </r>
      </text>
    </comment>
    <comment ref="U41" authorId="0" shapeId="0">
      <text>
        <r>
          <rPr>
            <sz val="9"/>
            <color indexed="81"/>
            <rFont val="Tahoma"/>
            <family val="2"/>
          </rPr>
          <t>Actividad realizada totalmente y en el plazo indicado.</t>
        </r>
      </text>
    </comment>
    <comment ref="I42" authorId="0" shapeId="0">
      <text>
        <r>
          <rPr>
            <b/>
            <sz val="9"/>
            <color indexed="81"/>
            <rFont val="Tahoma"/>
            <family val="2"/>
          </rPr>
          <t>Actividad iniciada y dentro de los términos.</t>
        </r>
      </text>
    </comment>
    <comment ref="O42" authorId="0" shapeId="0">
      <text>
        <r>
          <rPr>
            <b/>
            <sz val="9"/>
            <color indexed="81"/>
            <rFont val="Tahoma"/>
            <family val="2"/>
          </rPr>
          <t>Actividad iniciada y dentro de los términos.</t>
        </r>
      </text>
    </comment>
    <comment ref="U42" authorId="0" shapeId="0">
      <text>
        <r>
          <rPr>
            <b/>
            <sz val="9"/>
            <color indexed="81"/>
            <rFont val="Tahoma"/>
            <family val="2"/>
          </rPr>
          <t>Actividad realizada totalmente y en el plazo indicado.</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Actividad iniciada y dentro de los términos.</t>
        </r>
      </text>
    </comment>
    <comment ref="U43" authorId="0" shapeId="0">
      <text>
        <r>
          <rPr>
            <sz val="9"/>
            <color indexed="81"/>
            <rFont val="Tahoma"/>
            <family val="2"/>
          </rPr>
          <t>Actividad no realizada a 31 de Diciembre.</t>
        </r>
      </text>
    </comment>
    <comment ref="I44" authorId="0" shapeId="0">
      <text>
        <r>
          <rPr>
            <sz val="9"/>
            <color indexed="81"/>
            <rFont val="Tahoma"/>
            <family val="2"/>
          </rPr>
          <t>Actividad iniciada y dentro de los términos.</t>
        </r>
      </text>
    </comment>
    <comment ref="O44" authorId="0" shapeId="0">
      <text>
        <r>
          <rPr>
            <sz val="9"/>
            <color indexed="81"/>
            <rFont val="Tahoma"/>
            <family val="2"/>
          </rPr>
          <t>Actividad iniciada y dentro de los términos.</t>
        </r>
      </text>
    </comment>
    <comment ref="U44" authorId="0" shapeId="0">
      <text>
        <r>
          <rPr>
            <sz val="9"/>
            <color indexed="81"/>
            <rFont val="Tahoma"/>
            <family val="2"/>
          </rPr>
          <t>Actividad realizada totalmente y en el plazo indicado.</t>
        </r>
      </text>
    </comment>
    <comment ref="I45" authorId="0" shapeId="0">
      <text>
        <r>
          <rPr>
            <sz val="9"/>
            <color indexed="81"/>
            <rFont val="Tahoma"/>
            <family val="2"/>
          </rPr>
          <t>Actividad iniciada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Actividad realizada totalmente y en el plazo indicado.</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 xml:space="preserve">Seleccionar una calificación
</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b/>
            <sz val="9"/>
            <color indexed="81"/>
            <rFont val="Tahoma"/>
            <family val="2"/>
          </rPr>
          <t>Seleccionar una calificación</t>
        </r>
      </text>
    </comment>
    <comment ref="O16" authorId="0" shapeId="0">
      <text>
        <r>
          <rPr>
            <b/>
            <sz val="9"/>
            <color indexed="81"/>
            <rFont val="Tahoma"/>
            <family val="2"/>
          </rPr>
          <t>Seleccionar una calificación</t>
        </r>
      </text>
    </comment>
    <comment ref="U16" authorId="0" shapeId="0">
      <text>
        <r>
          <rPr>
            <b/>
            <sz val="9"/>
            <color indexed="81"/>
            <rFont val="Tahoma"/>
            <family val="2"/>
          </rPr>
          <t>Seleccionar una calificación</t>
        </r>
      </text>
    </comment>
    <comment ref="I17" authorId="0" shapeId="0">
      <text>
        <r>
          <rPr>
            <sz val="9"/>
            <color indexed="81"/>
            <rFont val="Tahoma"/>
            <family val="2"/>
          </rPr>
          <t xml:space="preserve">Seleccionar una calificación
</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List>
</comments>
</file>

<file path=xl/sharedStrings.xml><?xml version="1.0" encoding="utf-8"?>
<sst xmlns="http://schemas.openxmlformats.org/spreadsheetml/2006/main" count="2150" uniqueCount="968">
  <si>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</si>
  <si>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</si>
  <si>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</si>
  <si>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</si>
  <si>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</si>
  <si>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</si>
  <si>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</si>
  <si>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</si>
  <si>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</si>
  <si>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</si>
  <si>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</si>
  <si>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</si>
  <si>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</si>
  <si>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</si>
  <si>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</si>
  <si>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Revisar y validar la Matriz de Riesgos de Corrupción consolidada</t>
  </si>
  <si>
    <t>Realizar revisión y monitoreo a la gestión de riesgos de corrupción</t>
  </si>
  <si>
    <t>Realizar seguimiento a la gestión de riesgos de corrupción</t>
  </si>
  <si>
    <t>Responsable</t>
  </si>
  <si>
    <t>Oficina de Control Interno</t>
  </si>
  <si>
    <t>1.4</t>
  </si>
  <si>
    <t>4.3</t>
  </si>
  <si>
    <t>3.1</t>
  </si>
  <si>
    <t>3.2</t>
  </si>
  <si>
    <t>3.3</t>
  </si>
  <si>
    <t>Eliminación de documentos</t>
  </si>
  <si>
    <t>Administrativa</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</si>
  <si>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</si>
  <si>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</si>
  <si>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</si>
  <si>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</si>
  <si>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</si>
  <si>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</si>
  <si>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</si>
  <si>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</si>
  <si>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</si>
  <si>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</si>
  <si>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</si>
  <si>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</si>
  <si>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</si>
  <si>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</si>
  <si>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</si>
  <si>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</si>
  <si>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</si>
  <si>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</si>
  <si>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</si>
  <si>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</si>
  <si>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</si>
  <si>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</si>
  <si>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2.5</t>
  </si>
  <si>
    <t>3.4</t>
  </si>
  <si>
    <t>4.1</t>
  </si>
  <si>
    <t>4.2</t>
  </si>
  <si>
    <t>4.4</t>
  </si>
  <si>
    <t>5.1</t>
  </si>
  <si>
    <t>5.2</t>
  </si>
  <si>
    <t>5.3</t>
  </si>
  <si>
    <t>5.4</t>
  </si>
  <si>
    <t>1.5</t>
  </si>
  <si>
    <t>1.6</t>
  </si>
  <si>
    <t>Actualizar los Planes de Mejoramiento de auditorias de los Órganos  de control en Portal Web de la Entidad.</t>
  </si>
  <si>
    <t>1.7</t>
  </si>
  <si>
    <t>Validar la relación de contratos publicados en SECOP (por modalidad) en relación a contratos informados por la entidad a Transparencia por Colombia - TPC.</t>
  </si>
  <si>
    <t>Divulgar de forma Interna y externa el Plan Anticorrupción y de Atención al Ciudadano del ICBF.</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</si>
  <si>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</si>
  <si>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</si>
  <si>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</si>
  <si>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</si>
  <si>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</si>
  <si>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</si>
  <si>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</si>
  <si>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</si>
  <si>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</si>
  <si>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</si>
  <si>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</si>
  <si>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</si>
  <si>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</si>
  <si>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</si>
  <si>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</si>
  <si>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</si>
  <si>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</si>
  <si>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</si>
  <si>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</si>
  <si>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</si>
  <si>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</si>
  <si>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</si>
  <si>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</si>
  <si>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</si>
  <si>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</si>
  <si>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</si>
  <si>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</si>
  <si>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</si>
  <si>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</si>
  <si>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Matriz de Riesgos de Corrupción consolidada</t>
  </si>
  <si>
    <t>Riesgos de corrupción aprobados</t>
  </si>
  <si>
    <t>Política de gestión de riesgo publicada</t>
  </si>
  <si>
    <t>Dirección de Planeación y Control de Gestión</t>
  </si>
  <si>
    <t>3.5</t>
  </si>
  <si>
    <t>Reporte del seguimiento realizado</t>
  </si>
  <si>
    <t>Lideres de Proceso
Subdirección de Mejoramiento Organizacional</t>
  </si>
  <si>
    <t>Consolidar y publicar en SIMEI el indicador de riesgos</t>
  </si>
  <si>
    <t>Indicador de riesgos consolidado y publicado</t>
  </si>
  <si>
    <t>Informe de seguimiento a la gestión de riesgos de corrupción</t>
  </si>
  <si>
    <t>Elaborar informe de seguimiento a la gestión de riesgos de corrupción</t>
  </si>
  <si>
    <r>
      <t xml:space="preserve">Mapa de riesgos de corrupción
Objetivo: </t>
    </r>
    <r>
      <rPr>
        <b/>
        <i/>
        <sz val="10"/>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</si>
  <si>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0"/>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</si>
  <si>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</si>
  <si>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</si>
  <si>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</si>
  <si>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</si>
  <si>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</si>
  <si>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</si>
  <si>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</si>
  <si>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</si>
  <si>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</si>
  <si>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</si>
  <si>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</si>
  <si>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</si>
  <si>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</si>
  <si>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</si>
  <si>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</si>
  <si>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</si>
  <si>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</si>
  <si>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</si>
  <si>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</si>
  <si>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</si>
  <si>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</si>
  <si>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r>
      <t xml:space="preserve">Mecanismos para mejorar la atención al Ciudadano
Objetivo: </t>
    </r>
    <r>
      <rPr>
        <b/>
        <i/>
        <sz val="10"/>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</si>
  <si>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</si>
  <si>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ACCIONES DE RACIONALIZACIÓN A DESARROLLAR</t>
  </si>
  <si>
    <t>Fecha
final
presente
vigencia</t>
  </si>
  <si>
    <t>Fecha
final
racionalización</t>
  </si>
  <si>
    <t>Comité Desarrollo Administrativo</t>
  </si>
  <si>
    <t>Publicar y divulgar la Guía de Riesgos actualizada.</t>
  </si>
  <si>
    <t>I. Fase de alistamiento</t>
  </si>
  <si>
    <t>3.6</t>
  </si>
  <si>
    <t>(1) Inventario de activos de información actualizado.</t>
  </si>
  <si>
    <t>(1) Índice de Información clasificada y reservada actualizado.</t>
  </si>
  <si>
    <t>Promover videos institucionales en lenguaje de señas</t>
  </si>
  <si>
    <t>Publicar y socializar a la ciudadanía, el informe de solicitudes de acceso a la información pública</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</si>
  <si>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</si>
  <si>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</si>
  <si>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</si>
  <si>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</si>
  <si>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</si>
  <si>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</si>
  <si>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</si>
  <si>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</si>
  <si>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</si>
  <si>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</si>
  <si>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</si>
  <si>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</si>
  <si>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</si>
  <si>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</si>
  <si>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</si>
  <si>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</si>
  <si>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</si>
  <si>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</si>
  <si>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</si>
  <si>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</si>
  <si>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</si>
  <si>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</si>
  <si>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</si>
  <si>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</si>
  <si>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</si>
  <si>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</si>
  <si>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</si>
  <si>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</si>
  <si>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</si>
  <si>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</si>
  <si>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</si>
  <si>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</si>
  <si>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</si>
  <si>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</si>
  <si>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</si>
  <si>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</si>
  <si>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</si>
  <si>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</si>
  <si>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</si>
  <si>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</si>
  <si>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</si>
  <si>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</si>
  <si>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Pérdida de bienes muebles</t>
  </si>
  <si>
    <t>Renovación de licencias de funcionamiento sin el rigor técnico, administrativo, financiero y legal requerido.</t>
  </si>
  <si>
    <t>Conflicto de intereses</t>
  </si>
  <si>
    <t>Adoptar instrumentos para el control y gestión de la Información pública.</t>
  </si>
  <si>
    <t>Mantener controles existentes</t>
  </si>
  <si>
    <t>Componente 6:</t>
  </si>
  <si>
    <r>
      <t xml:space="preserve">Participación Ciudadana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</si>
  <si>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Mesa de Transparencia</t>
  </si>
  <si>
    <t>Direcciones Misionales /Oficina Asesora de Comunicaciones/ Dirección de Planeación/ SNBF/Direcciones Regionales</t>
  </si>
  <si>
    <t>Marcela López</t>
  </si>
  <si>
    <t>Blanco</t>
  </si>
  <si>
    <t>Actividad con inicio posterior a la fecha de corte.</t>
  </si>
  <si>
    <t>N/A</t>
  </si>
  <si>
    <t xml:space="preserve">Socializar la metodología de riesgos institucional, incluyendo riesgos de corrupción. </t>
  </si>
  <si>
    <t xml:space="preserve"> 3 socializaciones de la metodología de riesgos de corrupción a lideres de proceso, referentes de calidad a nivel regional y centros zonales </t>
  </si>
  <si>
    <t>Consolidar la Matriz de Riesgos de Corrupción para la vigencia 2018</t>
  </si>
  <si>
    <t xml:space="preserve">Riesgos de corrupción actualizados </t>
  </si>
  <si>
    <t>Aprobar la Matriz de Riesgos de Corrupción para la vigencia 2018</t>
  </si>
  <si>
    <t>Validar el mapa de riesgos de corrupción</t>
  </si>
  <si>
    <t>Riesgos de corrupción validados</t>
  </si>
  <si>
    <t>Publicar la Matriz de Riesgos de Corrupción vigencia 2018</t>
  </si>
  <si>
    <t xml:space="preserve">Guía de Riesgos publicada y divulgada.
</t>
  </si>
  <si>
    <t>Sensibilizar a los colaboradores en riesgos de corrupción.</t>
  </si>
  <si>
    <t>Subdirección de Mejoramiento Organizacional/Lideres de Proceso</t>
  </si>
  <si>
    <t xml:space="preserve">Subdirección de Mejoramiento Organizacional/Oficina Asesora de Comunicaciones </t>
  </si>
  <si>
    <t>Subdirección de Mejoramiento Organizacional/Líderes de Procesos</t>
  </si>
  <si>
    <t>SEGUIMIENTO 31 DE DICIEMBRE DE 2018
(Oficina de Control Interno)</t>
  </si>
  <si>
    <t>SEGUIMIENTO 31 DE AGOSTO DE 2018
(Oficina de Control Interno)</t>
  </si>
  <si>
    <t>Estado de cuenta de aportes parafiscales</t>
  </si>
  <si>
    <t>Se ajusta la solicitud del oficio mencionando que debe indicar el Número de cédula de ciudadanía o extranjería del aportante.
Se elimina la solicitud de fotocopia de la Cédula de ciudadanía del aportante.
Se elimina la solicitud de fotocopia de la Cédula de extranjería del aportante.</t>
  </si>
  <si>
    <t>Dirección Financiera</t>
  </si>
  <si>
    <t>SEGUIMIENTO 30 DE ABRILDE 2018
(Oficina de Control Interno)</t>
  </si>
  <si>
    <t>Desarrollar y promover el curso del Proceso de Relacionamiento con el Ciudadano entre los colaboradores de servicios y atención, en el Aula Virtual</t>
  </si>
  <si>
    <t xml:space="preserve">Adoptar mediante acto administrativo el modelo de atención presencial </t>
  </si>
  <si>
    <t xml:space="preserve">Resolución a través de la cual se adopta el modelo de atención </t>
  </si>
  <si>
    <t xml:space="preserve">Dirección de Servicios y Atención </t>
  </si>
  <si>
    <t xml:space="preserve">Dirección de Servicios y Atención  </t>
  </si>
  <si>
    <t xml:space="preserve">Compra e instalación de Digiturnos </t>
  </si>
  <si>
    <t xml:space="preserve">Generar  una base de conocimiento que facilite la orientación e identificación de presuntos actos de corrupción a través de la Línea anticorrupción.  </t>
  </si>
  <si>
    <t>Actualización de Matriz de actos de corrupción y construir  Banco de Preguntas Frecuentes.</t>
  </si>
  <si>
    <t xml:space="preserve">Promover la oferta de Servicios del Instituto, dirigida a comunidades étnicas en lenguas nativas o dialectos oficiales </t>
  </si>
  <si>
    <t xml:space="preserve">1  Video. </t>
  </si>
  <si>
    <t>Fortalecer el seguimiento de las peticiones ciudadanas a partir de la visualización de solicitudes de información adicionales a la petición inicial.</t>
  </si>
  <si>
    <t>Implementación de la Funcionalidad  y Reportes de seguimientos.</t>
  </si>
  <si>
    <t xml:space="preserve">Crear una  Herramienta de ayuda  en el Sistema de Información Misional -SIM-  a través de la Guía de la Correcta Tipificación </t>
  </si>
  <si>
    <t xml:space="preserve">Herramienta de Ayuda Implementada en el SIM </t>
  </si>
  <si>
    <t xml:space="preserve">Mejorar el abordaje de peticiones ciudadanas con enfoque diferencial a través de la actualización del protocolo de atención. </t>
  </si>
  <si>
    <t>Actualización del Protocolo de atención</t>
  </si>
  <si>
    <t xml:space="preserve">Dirección de Servicios y Atención
</t>
  </si>
  <si>
    <t>Realizar la caracterización de los peticionarios que presentan Solicitudes de Restablecimiento de Derechos  (SRD)  y Denuncias (PRD)</t>
  </si>
  <si>
    <t xml:space="preserve">Documento de Caracterización </t>
  </si>
  <si>
    <t xml:space="preserve">Formular acciones de mejora con base en los resultados  obtenidos en la estrategia de medición de satisfacción 2017. </t>
  </si>
  <si>
    <t xml:space="preserve"> Acciones de Mejora formuladas en ISOLUCION</t>
  </si>
  <si>
    <t>Desarrollar e Implementar encuestas de satisfacción aplicables a los tramites en Línea.</t>
  </si>
  <si>
    <t xml:space="preserve">Mejorar la accesibilidad de la información  de las preguntas frecuentes con enfoque diferencial a través  de audios </t>
  </si>
  <si>
    <t xml:space="preserve"> 20  Audios  </t>
  </si>
  <si>
    <t>31/09/2018</t>
  </si>
  <si>
    <t xml:space="preserve">Publicar  la información de planeación y gestión en el Portal Web de la Entidad, año 2018 </t>
  </si>
  <si>
    <t>Información institucional y de funcionarios actualizada en el Portal Web de la Entidad.</t>
  </si>
  <si>
    <t>Planes de Mejoramiento de auditorias de los Órganos  de control actualizados en el Portal Web de la Entidad.</t>
  </si>
  <si>
    <t xml:space="preserve">Informe de seguimiento  de contratos publicados en  SECOP I y II a nivel nacional </t>
  </si>
  <si>
    <t>Actualizar Hojas de Vida de Contratistas en el  Sistema de Información y Gestión del Empleo Público - SIGEP versión 2017</t>
  </si>
  <si>
    <t xml:space="preserve">Medición del DAFP Actualización registro de contratos  </t>
  </si>
  <si>
    <t>Estrategia de divulgación del Plan Anticorrupción y de Atención al Ciudadano del ICBF, ejecutada.</t>
  </si>
  <si>
    <t>Oficina Asesora de Comunicaciones/ Direccion  de Planeación y Control de Gestión</t>
  </si>
  <si>
    <t>Facilitar al ciudadano la solicitud de acceso a la información pública, cuando no se encuentre publicada en el portal web de la Entidad.</t>
  </si>
  <si>
    <t xml:space="preserve">(1) Resolución en firme y socializada </t>
  </si>
  <si>
    <t xml:space="preserve"> 30/03/2018</t>
  </si>
  <si>
    <t>Dirección de Información y Tecnología , Dirección de Servicios y Atención / Oficina Asesora de Comunicaciones.</t>
  </si>
  <si>
    <t>(1) Esquema de Publicación actualizado a corte 31 de diciembre de 2018</t>
  </si>
  <si>
    <t xml:space="preserve"> Tablas de Retención documental aplicadas y socializadas </t>
  </si>
  <si>
    <t>Elaborar Tablas de Valoración Documental - TVD.</t>
  </si>
  <si>
    <t>Tablas de Valoración Documental - TVD definidas</t>
  </si>
  <si>
    <t>(5)Videos institucionales en lenguaje de señas promovido</t>
  </si>
  <si>
    <t>Publicar una categoría en la sección de Transparencia y Acceso que contenga el registro de publicaciones.</t>
  </si>
  <si>
    <t xml:space="preserve">Actualizar el registro de publicaciones </t>
  </si>
  <si>
    <t xml:space="preserve"> Reporte de seguimiento en SIMEI</t>
  </si>
  <si>
    <t>Implementación del plan de acción  del código de ética y buen gobierno</t>
  </si>
  <si>
    <t xml:space="preserve">Comité de Ética y Buen Gobierno  y la Dirección de Gestión Humana / Subcomité de ética y Buen Gobierno </t>
  </si>
  <si>
    <t xml:space="preserve">_2018 </t>
  </si>
  <si>
    <t>Campaña de comunicación para la sensibilización dirigida a los colaboradores del ICBF, frente a la importancia de la participación de NNA, comunidades y familias en la gestión del Instituto.</t>
  </si>
  <si>
    <t>Una (1) campaña de comunicación para la sensibilización</t>
  </si>
  <si>
    <t>Actualización de lineamientos de la estrategia de participación ciudadana 2017</t>
  </si>
  <si>
    <t>Un (1)  Lineamiento de participación actualizado</t>
  </si>
  <si>
    <t xml:space="preserve">Divulgación a la ciudadanía del Plan de Participación 2018 en lenguaje amigable y entendible.  </t>
  </si>
  <si>
    <t>Una (1) campaña de divulgación ejecutada</t>
  </si>
  <si>
    <t>Diciembre de 2018</t>
  </si>
  <si>
    <t>Dirección de Servicios y Atención/ Dirección de Planeación.
Mesa de Transparencia</t>
  </si>
  <si>
    <t>Junio de 2018</t>
  </si>
  <si>
    <t>Dirección de Servicios y Atención / Oficina Asesora de Comunicaciones</t>
  </si>
  <si>
    <t xml:space="preserve">MODERADO </t>
  </si>
  <si>
    <t>POSIBLE</t>
  </si>
  <si>
    <t>X</t>
  </si>
  <si>
    <t>EI4</t>
  </si>
  <si>
    <t>Documento de Compromiso de Confidencialidad suscrito</t>
  </si>
  <si>
    <t>Implementación del Compromiso de Confidencialidad.</t>
  </si>
  <si>
    <t xml:space="preserve">
Implementación del Compromiso de Confidencialidad </t>
  </si>
  <si>
    <t>BAJA 10</t>
  </si>
  <si>
    <t>El conjunto de controles mitiga parcialmente el riesgo asociado. Para su tratamiento se requiere tomar acciones adicionales, las cuales serán incluidas en el Plan de tratamiento de riesgos.</t>
  </si>
  <si>
    <t>MODERADO</t>
  </si>
  <si>
    <t xml:space="preserve">Aplicación de la Norma 27001:2013  Anexo A: Objetivos de Control y Controles
Suscripción de acuerdos de confidencialidad. </t>
  </si>
  <si>
    <t>MODERADA 15</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</si>
  <si>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</si>
  <si>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</si>
  <si>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</si>
  <si>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</si>
  <si>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</si>
  <si>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 xml:space="preserve">
31/12/2018
28/02/2018
31/12/2018
28/02/2018
31/12/2018</t>
  </si>
  <si>
    <t xml:space="preserve">01/01/2018
01/02/2018
01/03/2018
01/02/2018
01/03/2018
</t>
  </si>
  <si>
    <t>MODERADA 20</t>
  </si>
  <si>
    <t>MAYOR</t>
  </si>
  <si>
    <t>IMPROBABLE</t>
  </si>
  <si>
    <t>Pérdida de confiabilidad en el resultado de la auditoría.
Manipulación del resultado de la auditoría.
No contribución a la mejora.
Fraude y corrupción.
Pérdida imagen institucional.
Investigaciones disciplinarias.</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</si>
  <si>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</si>
  <si>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</si>
  <si>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Colaboradores de Control Interno relacionados directa o indirectamente con el proceso, o que mantienen lazos de amistad, enemistad o familiares con las personas auditadas o externas vinculadas con la prestación del servicio.
Falta de conocimiento u omisión de las causales de inhabilidad.
Errores en la asignación del personal auditor bien por desconocimiento u omisión de las causales de inhabilidad. </t>
  </si>
  <si>
    <t>El conjunto de controles no mitiga el riesgo asociado. Se requiere estudiar la viabilidad de estos controles y tomar acciones correctivas a fin de tratar adecuadamente el riesgo, o implementar nuevos controles</t>
  </si>
  <si>
    <t>DÉBIL</t>
  </si>
  <si>
    <t xml:space="preserve">PROBABLE </t>
  </si>
  <si>
    <t>EI1</t>
  </si>
  <si>
    <t>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t>
  </si>
  <si>
    <t>Actas</t>
  </si>
  <si>
    <t>Coordinadora de Grupo y /o jefe de la oficina de Aseguramiento de la Calidad</t>
  </si>
  <si>
    <t>30/11/2017
28/02/2017
30/11/2017
29/12/2017</t>
  </si>
  <si>
    <t>01/03/2017
01/02/2017
15/02/2017
01/03/2017</t>
  </si>
  <si>
    <t>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t>
  </si>
  <si>
    <t>Moderada 20</t>
  </si>
  <si>
    <t>Planear 1. Establecer un plan de trabajo con cinco(5) regionales criticas en el tema de Licencias de Funcionamiento</t>
  </si>
  <si>
    <t>Moderado</t>
  </si>
  <si>
    <t>Probable</t>
  </si>
  <si>
    <t>Prestación de servicios a los niños, niñas y adolescentes sin la garantía de calidad.
Medidas legales y disciplinarias en contra de la entidad contratista y de los funcionarios públicos involucrados.
Afectación de la imagen Institucional.
Posible vulneración de Derechos ante la falta de aplicación de lineamientos y estándares de calidad en el SPBF</t>
  </si>
  <si>
    <t>Renovación de las licencias de funcionamiento, sin el cumplimiento de la totalidad de los requisitos establecidos en la normativa vigente a nivel regional.</t>
  </si>
  <si>
    <t>IV2+</t>
  </si>
  <si>
    <t>Mayor</t>
  </si>
  <si>
    <t>Posible</t>
  </si>
  <si>
    <t>IV1</t>
  </si>
  <si>
    <t>Inspección, vigilancia y control de la prestación del servicio público de Bienestar Familiar para determinar las condiciones de cumplimiento de la normativa vigente de acuerdo a la modalidad de servicio prestado.</t>
  </si>
  <si>
    <t>Realizar seguimiento a los controles existentes.</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</si>
  <si>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</si>
  <si>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</si>
  <si>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</si>
  <si>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</si>
  <si>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Uso indebido de la información.</t>
  </si>
  <si>
    <t>El conjunto de controles mitiga el riesgo asociado y no requieren de acciones adicionales para su tratamiento.</t>
  </si>
  <si>
    <t>FUERTE</t>
  </si>
  <si>
    <t>Menor</t>
  </si>
  <si>
    <t>MS1</t>
  </si>
  <si>
    <t>Contribuir a la toma de decisiones y la mejora continua de la Entidad a partir del monitoreo y evaluación de la gestión institucional.</t>
  </si>
  <si>
    <t>x</t>
  </si>
  <si>
    <t>GF8</t>
  </si>
  <si>
    <t>GF7</t>
  </si>
  <si>
    <t>GF6</t>
  </si>
  <si>
    <t>GF2</t>
  </si>
  <si>
    <t>Gestión Financiera</t>
  </si>
  <si>
    <t>SA4</t>
  </si>
  <si>
    <t>CATASTROFICO</t>
  </si>
  <si>
    <t>SA3</t>
  </si>
  <si>
    <t>SA2</t>
  </si>
  <si>
    <t>1. Informe de pólizas de seguro
2. Encuesta a los colaboradores del ICBF  sobre la aplicación del procedimiento de ingreso al almacén y cargar muestra del envió de la misma.
3. listado de asistencia o informe de la empresa de seguridad en la cual se evidencie la sensibilización del correcto diligenciamiento de las bitácoras de equipos
4.  Memorandos</t>
  </si>
  <si>
    <t>1. Coordinador Grupo de Almacén e inventarios
2. Dirección Administrativa
3.Coordinador Grupo de Apoyo Logístico
4.Coordinador Grupo de Almacén e inventarios</t>
  </si>
  <si>
    <t>1.31/12/2018
2.31/12/2018
3.31/12/2018
4.31/12/2018</t>
  </si>
  <si>
    <t>1.31/03/2018
2.30/06/2018
3.31/03/2018
4.30/06/2018</t>
  </si>
  <si>
    <t>1. Revisar en que proceso y regional se están aplicando las pólizas de pérdidas y hacer seguimiento al trámite respectivo.
2. Revisar la aplicación del procedimiento de almacén por medio de encuestas a los colaboradores 
3. Sensibilizar al personal de vigilancia sobre el correcto diligenciamiento de las bitácoras de equipos
4. Reiterar el memorando de "Manejo administrativo y contable de los bienes muebles entregados a los operadores bajo los contratos de aporte y de los bienes muebles adquiridos durante la ejecución de los mismos.</t>
  </si>
  <si>
    <t xml:space="preserve">Hacer seguimiento al correcto diligenciamiento de las bitácoras de vigilancia  
</t>
  </si>
  <si>
    <t>ALTA 50</t>
  </si>
  <si>
    <t>CASI SEGURO</t>
  </si>
  <si>
    <t>*Detrimento patrimonial
*Afectación del servicio
*Investigaciones disciplinarias, fiscales o  penales</t>
  </si>
  <si>
    <t>Consiste en la posibilidad de que los bienes del ICBF sean hurtados, extraviados o sufran daño por parte de un colaborador de manera intencional.</t>
  </si>
  <si>
    <t>SA1+</t>
  </si>
  <si>
    <t xml:space="preserve">*No registro oportuno de los bienes en los sistemas de información y reporte a seguros:
*Falta de soportes documentales.
*Falta de Comunicación inter áreas (traslados, legalización de convenios, devoluciones)
*demora en la entrega de soportes por parte de las áreas.
*incumplimiento de procedimientos para realizar la toma física de inventarios.
*Falta oportuna de planes de distribución de bienes regionales.
*Demora en toma de decisiones para la distribución de los bienes
*Los almacenes de las regionales no tiene las condiciones suficientes de seguridad física.
*Instalaciones Inadecuadas.
*Descuido y desorganización por parte del Responsable de los Bienes
*Falta de apropiación de los bienes muebles por parte de los supervisores
</t>
  </si>
  <si>
    <t>Gestionar, administrar y controlar los recursos, bienes y servicios de apoyo para la institución.</t>
  </si>
  <si>
    <t>GJ3</t>
  </si>
  <si>
    <t>GJ2</t>
  </si>
  <si>
    <t>GJ1</t>
  </si>
  <si>
    <t>Gestión Jurídica</t>
  </si>
  <si>
    <t>Jefe Oficina de Control Interno Disciplinario</t>
  </si>
  <si>
    <t>TH11</t>
  </si>
  <si>
    <t>Se mantienen los controles existentes</t>
  </si>
  <si>
    <t>TH10</t>
  </si>
  <si>
    <t>1. Las planillas de asistencia de los colaboradores ICBF sensibilizados. 
2. Actas de Grupo de Trabajo realizadas por el Coordinador de Grupo.</t>
  </si>
  <si>
    <t>1. 30/11/2018
2. 30/09/2018</t>
  </si>
  <si>
    <t>1. 01/04/2018
2. 01/03/2018</t>
  </si>
  <si>
    <t>1. Fortalecer la sensibilización de los colaboradores del ICBF en Prevención de la falta disciplinaria, con el objeto de reducir el número de quejas e informes.
2. Grupos de Trabajo por parte del Coordinador de Grupo que permitan la revisión de los procesos a cargo de los abogados</t>
  </si>
  <si>
    <t>Prevención de la falta disciplinaria.
Fortalecimiento de la capacidad instalada del proceso en términos de recursos humanos, tecnológicos y físicos para el cumplimiento de la función disciplinaria.
Diagnóstico de la situación de la función disciplinaria</t>
  </si>
  <si>
    <t>Reuniones de seguimiento entre el Coordinador y los Abogados de cada grupo.
Sensibilizar en prevención de la falta disciplinaria</t>
  </si>
  <si>
    <t>ALTA 40</t>
  </si>
  <si>
    <t>Deterioro de la imagen institucional.
Acciones contra la Entidad y contra los servidores públicos.
Inconformidad de los usuarios.</t>
  </si>
  <si>
    <t>TH9+</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</si>
  <si>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</si>
  <si>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</si>
  <si>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</si>
  <si>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</si>
  <si>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</si>
  <si>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</si>
  <si>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</si>
  <si>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</si>
  <si>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Atraer, vincular o contratar y desarrollar al mejor talento humano, garantizando la aplicación de las normas que rigen a los colaboradores para lograr el cumplimiento de los objetivos institucionales.</t>
  </si>
  <si>
    <t xml:space="preserve">
1.1. Memorias y listas de asistencia a  capacitaciones y socializaciones en lo que respecta a la etapa de supervisión de contratos.
2.1. Matriz de seguimiento de contratos y/o convenios en liquidación actualizada.</t>
  </si>
  <si>
    <t xml:space="preserve">
Director de Contratación
Director de Primera Infancia
</t>
  </si>
  <si>
    <t xml:space="preserve">
1.1.  31/12/2018
2.1.  31/12/2018
2.2.  31/12/2018
2.3.  31/12/2018
2.4.  31/12/2018
</t>
  </si>
  <si>
    <t xml:space="preserve">
1.1.  01/02/2018
2.1.  01/02/2018
2.2.  01/02/2018
2.3.  01/02/2018
2.4.  01/02/2018
</t>
  </si>
  <si>
    <t>Guía de Supervisión
Capacitaciones a los Supervisores
Auditorias internas y externas
Aplicación de los procedimientos para la correcta y oportuna liquidación de los contratos.</t>
  </si>
  <si>
    <t>AB6+</t>
  </si>
  <si>
    <t>Interés indebido en la  supervisión de contratos (corrupción)</t>
  </si>
  <si>
    <t xml:space="preserve">
Director de Contratación
Subdirector Técnico de Primera Infancia.</t>
  </si>
  <si>
    <t xml:space="preserve">
1.1.  31/12/2018
1.2.  31/12/2018
1.3.  31/12/2018
2.1.1. 31/03/2017
2.1.2. 31/12/2018
2.1.3. 31/12/2018
2.2.1. 31/12/2018
</t>
  </si>
  <si>
    <t xml:space="preserve">                                </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</si>
  <si>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</si>
  <si>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</si>
  <si>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</si>
  <si>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Interés indebido en procesos de selección y celebración de contratos (corrupción)</t>
  </si>
  <si>
    <t>AB4</t>
  </si>
  <si>
    <t>AB3</t>
  </si>
  <si>
    <t>AB2</t>
  </si>
  <si>
    <t>AB1</t>
  </si>
  <si>
    <t>Adquirir los bienes y servicios que requiere la Entidad para el cumplimiento de su misión institucional, con criterios de calidad, eficiencia, oportunidad y bajo los parámetros legales establecidos.</t>
  </si>
  <si>
    <t>RC5</t>
  </si>
  <si>
    <t>RC4</t>
  </si>
  <si>
    <t>RC3</t>
  </si>
  <si>
    <t>RC2</t>
  </si>
  <si>
    <t>1. 30/06/2018
2. 20/12/2018
3. 20/12/2018</t>
  </si>
  <si>
    <t>1. 01/04/2018
2. 01/06/2018
3. 01/03/2018</t>
  </si>
  <si>
    <t xml:space="preserve">Actualización y socialización del índice de información clasificada y reservada
</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</si>
  <si>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</si>
  <si>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</si>
  <si>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</si>
  <si>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</si>
  <si>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</si>
  <si>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Acercar el ICBF a la ciudadanía, facilitando el acceso a la información y a los servicios y promoviendo la participación ciudadana.</t>
  </si>
  <si>
    <t>PP15</t>
  </si>
  <si>
    <t>PP14</t>
  </si>
  <si>
    <t>PP13</t>
  </si>
  <si>
    <t>PP12</t>
  </si>
  <si>
    <t>PP9</t>
  </si>
  <si>
    <t>PP7</t>
  </si>
  <si>
    <t>PP6+</t>
  </si>
  <si>
    <t>PP5</t>
  </si>
  <si>
    <t>PP4</t>
  </si>
  <si>
    <t>PP3</t>
  </si>
  <si>
    <t>RARA VEZ</t>
  </si>
  <si>
    <t>PR7</t>
  </si>
  <si>
    <t>Liderar el diseño y desarrollo de  estrategias, programas y modalidades para asegurar actuaciones  oportunas  y con calidad, que restablezcan los derechos de los niños, las niñas  y los adolescentes en situación de inobservancia, amenaza o vulneración.</t>
  </si>
  <si>
    <t>Informe de los controles existentes</t>
  </si>
  <si>
    <t>Dirección de Protección Subdirección de Adopciones</t>
  </si>
  <si>
    <t xml:space="preserve">Implementación de reporte automático de cruces nacionales y seguimiento a las familias residentes en Colombia y en el exterior. 
Comité de Adopciones con la participación de manera virtual como invitada el Enlace Regional de LA Subdirección Adopciones
</t>
  </si>
  <si>
    <t>.- Vulneración de los derechos de las familias adoptantes 
- Pérdida de Credibilidad
- Perdida de Imagen  y reputación  
- Violación al debido proceso</t>
  </si>
  <si>
    <t xml:space="preserve">
Excluir en los comités de adopciones familias ya aprobadas para adopción, favoreciendo a otras, sin tener en cuenta los criterios de selección para la posible asignación de un niño, niña y adolescente.</t>
  </si>
  <si>
    <t>PR6+</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</si>
  <si>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</si>
  <si>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</si>
  <si>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 xml:space="preserve">Dirección de Protección Subdirección de Adopciones </t>
  </si>
  <si>
    <t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t>
  </si>
  <si>
    <t>.- Amenaza de los derechos de los niños, niñas y adolescentes.
- Vulneración de los derechos de las familias adoptantes que cumplen con los requisitos.
- Pérdida de Credibilidad
- Perdida de Imagen  y reputación  
- Incumplimientos legales 
- Sanciones legales</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</si>
  <si>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</si>
  <si>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</si>
  <si>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</si>
  <si>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</si>
  <si>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</si>
  <si>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</si>
  <si>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</si>
  <si>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 xml:space="preserve">1.Cronograma
2.  Informes de necesidades y temas 
3.  Listados de asistencia 
4.  Actas
5.  Comunicación oficial emitida por Control Interno
</t>
  </si>
  <si>
    <t xml:space="preserve">1. Coordinación de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
</t>
  </si>
  <si>
    <t xml:space="preserve">1. 28/02/2018
2. 20/02/2017
3. 30/11/2018
4. 30/11/2018
5. 30/12/2018
</t>
  </si>
  <si>
    <t xml:space="preserve">1. 01/01/2018
2. 01/01/2018
3. 01/03/2018
4. 01/01/2018
5. 01/01/2018 
</t>
  </si>
  <si>
    <t xml:space="preserve">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
</t>
  </si>
  <si>
    <t>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</si>
  <si>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t>
  </si>
  <si>
    <t>Incumplimientos legales 
Pérdida de Credibilidad 
Sanciones legales 
Vulneración de derechos de los niños, niñas y adolescentes</t>
  </si>
  <si>
    <t>La  Defensoría de Familia adopta decisiones que no responde a la realidad probatoria y fáctica.</t>
  </si>
  <si>
    <t>PR2+</t>
  </si>
  <si>
    <t xml:space="preserve">Decisiones no correspondientes al acervo probatorio
RESTABLECIMIENTO DE DERECHOS </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</si>
  <si>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</si>
  <si>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</si>
  <si>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</si>
  <si>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</si>
  <si>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</si>
  <si>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</si>
  <si>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</si>
  <si>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</si>
  <si>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</si>
  <si>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</si>
  <si>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</si>
  <si>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</si>
  <si>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</si>
  <si>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</si>
  <si>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</si>
  <si>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</si>
  <si>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</si>
  <si>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El abuso del poder público para beneficio personal y/o privado, o  la influencia que pueden emplear los directivos con cierto nivel jerárquico en la Sede de la Dirección General, los Directores Regionales o los Coordinadores de Centros Zonales para lograr beneficios a terceros.</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</si>
  <si>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</si>
  <si>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</si>
  <si>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</si>
  <si>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</si>
  <si>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</si>
  <si>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</si>
  <si>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</si>
  <si>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</si>
  <si>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</si>
  <si>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</si>
  <si>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</si>
  <si>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</si>
  <si>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DESCRIPCION SOLIDEZ DE LOS CONTROLES</t>
  </si>
  <si>
    <t>SOLIDEZ DE LOS CONTROLES</t>
  </si>
  <si>
    <t>CONTROLES  EXISTENTES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</si>
  <si>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</si>
  <si>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</si>
  <si>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</si>
  <si>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</si>
  <si>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</si>
  <si>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</si>
  <si>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</si>
  <si>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</si>
  <si>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</si>
  <si>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</si>
  <si>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</si>
  <si>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</si>
  <si>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</si>
  <si>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</si>
  <si>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</si>
  <si>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</si>
  <si>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</si>
  <si>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</si>
  <si>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</si>
  <si>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MATRIZ DE RIESGOS 2018 - ICBF
30/01/2018</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</si>
  <si>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</si>
  <si>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</si>
  <si>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</si>
  <si>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</si>
  <si>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</si>
  <si>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</si>
  <si>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</si>
  <si>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</si>
  <si>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</si>
  <si>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</si>
  <si>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</si>
  <si>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</si>
  <si>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</si>
  <si>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</si>
  <si>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</si>
  <si>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</si>
  <si>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</si>
  <si>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</si>
  <si>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</si>
  <si>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</si>
  <si>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</si>
  <si>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</si>
  <si>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</si>
  <si>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</si>
  <si>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</si>
  <si>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</si>
  <si>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</si>
  <si>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</si>
  <si>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</si>
  <si>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</si>
  <si>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</si>
  <si>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</si>
  <si>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</si>
  <si>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</si>
  <si>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</si>
  <si>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</si>
  <si>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</si>
  <si>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</si>
  <si>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</si>
  <si>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</si>
  <si>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</si>
  <si>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</si>
  <si>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</si>
  <si>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</si>
  <si>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</si>
  <si>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</si>
  <si>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</si>
  <si>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</si>
  <si>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</si>
  <si>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t>
  </si>
  <si>
    <t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t>
  </si>
  <si>
    <t>Maria Lucerito Achury</t>
  </si>
  <si>
    <t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t>
  </si>
  <si>
    <t>Juliana Arevalo
Angela Parra</t>
  </si>
  <si>
    <t>El trámite se encuentra inscrito en el SUIT</t>
  </si>
  <si>
    <t xml:space="preserve">Se publicó la G3.MI Guía gestión de riesgos y peligros en versión 5 el 14/03/2018
Evidencia:  https://www.icbf.gov.co/sites/default/files/procesos/g3.mi_guia_de_gestion_de_riesgos_y_peligros_v5.pdf
</t>
  </si>
  <si>
    <t>OBSERVACIONES OCI PRIMER CUATRIMESTRE</t>
  </si>
  <si>
    <t>Direccion de Planeación y Control de Gestión / Subdirección de Mejoramiento Organizacional</t>
  </si>
  <si>
    <t>actas, documentos, informes</t>
  </si>
  <si>
    <t xml:space="preserve">En el primer cuatrimestre de 2018 no se reportan solicitudes de adopción devueltos por los comités de adopciones por lo tanto no  hay evidencias de la realización de acciones. </t>
  </si>
  <si>
    <t>Se verificaron las evidencias de la realización de las siguientes acciones: 
1. El día 24/04/2018 en articulación con la Dirección de Planeación se realizó trasferencia de conocimiento sobre Política de Tratamiento de Datos Personales e Instrumentos de gestión de la información pública, con énfasis en el índice de información clasificada y reservada a los responsables de servicios y atención a nivel Nacional, en la que se conectaron más de 27 Direcciones Regionales y se amplió la información de su implementación en relación con las solicitudes de información ciudadana. 
2. Actividad No ha iniciado
3. En el boletín de PQRSD del mes de marzo de 2018, en la página 13, se presenta el informe de denuncias de presuntos actos de corrupción para el primer trimestre de 2018, realizando seguimiento. Se recibieron 138 denuncias de presuntos actos de corrupción de las cuales ninguna corresponde a la tipología: Uso indebido de la información clasificada y reservada”.</t>
  </si>
  <si>
    <t>Se verificaron las evidencias de la realización de las siguientes acciones: 
CONTROLES EXISTENTES
1. Únicamente se presentan soportes sobre el cumplimiento del control de: "Contar con esquema de seguridad a través de vigilancia privada" mediante la presentación de actas de capacitaciones realizadas en las 33 regionales al personal de seguridad en temas como: Diligenciamiento de bitácoras, utilización de equipos, ingreso y salida de vehículos, entre otros. 
No se presentan evidencias del cumplimiento de los demás controles existentes.
PLAN DE TRATAMIENTO (CONTROLES A IMPLEMENTAR)
Acción 1: Se presenta informe de siniestros presentados desde el 01/ene/2018 al 28 /feb2018, por parte del grupo de Almacén e Inventarios. En el informe se evidencia el reporte de 3 siniestros ocurridos en las regionales de Nariño, SDG, y Caquetá.
Acción 2:  Esta actividad comienza hasta el día 30/Jun/2018. No se anexa evidencias para este periodo.
Acción 3: Se presenta evidencia de capacitaciones realizadas en las 33 regionales al personal de seguridad en temas como: Diligenciamiento de bitácoras, utilización de equipos, ingreso y salida de vehículos, entre otros. 
Acción 4: Esta actividad inicia el 30/jun/2018. No se anexa evidencias para este periodo.</t>
  </si>
  <si>
    <t>Se verificaron las evidencias de la realización de las siguientes acciones: 
Se ajusta  en el algoritmo de calificación de indicadores en SIMEI, la validación donde el sistema solo deje cargar resultados de indicadores a nivel nacional  que a corte diciembre no superen la meta programada en la hoja de vida.
 Se realizan ajustes en el SIMEI para que el administrador pueda activar la captura de información en las próximas vigencias, además tendría la opción de activar meses extemporáneamente esto con el fin de configurar el aplicativo en cada inicio de vigencia.
Se realizan los cambios en el SIMEI para que el administrador pueda ajustar las líneas bases de las hojas de vida de forma masiva, además pueda generar los listados por vigencia de los rangos de los indicadores, metas asignadas indicadores y de todos los campos almacenados de la hoja de vida de los indicadores por cada vigencia.
Se llevan a cabo ajustes en el SIMEI para que el administrador pueda ajustar las metas asignadas a las áreas por indicador, actualizar noticias e información del aplicativo, crear nuevas áreas, ajustar actividades de indicadores de plan de acción; así mismo, los usuarios finales podrán visualizar nuevos campos en el formato de hojas de vida y en el módulo de análisis de indicadores.</t>
  </si>
  <si>
    <t xml:space="preserve">Se verificaron las evidencias de la realización de las siguientes acciones: 
Reuniones de Revisión por la Dirección realizadas en el ICBF: Ruta actas http://www.icbf.gov.co/portal/page/portal/IntranetICBF/epico/eje-calidad 
</t>
  </si>
  <si>
    <t>Implementación de la herramienta tecnológica para la gestión de riesgos</t>
  </si>
  <si>
    <t xml:space="preserve">informe de plan de tratamiento de la gestión de riesgo </t>
  </si>
  <si>
    <t>Sensibilizar a los colaboradores en riesgos de corrupción .</t>
  </si>
  <si>
    <t xml:space="preserve">Dirección de Planeación y Control de Gestión/Oficina Asesora de Comunicaciones - Dirección de Información y Tecnología </t>
  </si>
  <si>
    <t>Diseñar e implementar estrategia de seguimiento a  la materialización del riesgo de corrupción</t>
  </si>
  <si>
    <t xml:space="preserve">seguimiento a la materialización de riesgos de corrupción implementado </t>
  </si>
  <si>
    <t xml:space="preserve">Se envió un memorando a los lideres de procesos que habían manifestado materialización de riesgos según la encuesta de FURAG. 
Evidencia: Memorando I-2017-138011-0101 del 20/12/2017 enviado por la Dirección de Planeación y Control de Gestión. </t>
  </si>
  <si>
    <t xml:space="preserve">Verificar la elaboración de acciones correctivas  ante la materialización del riesgo </t>
  </si>
  <si>
    <t>Informe de la formulación de acciones correctivas correspondientes ante la materialización del riesgo</t>
  </si>
  <si>
    <t xml:space="preserve">La Oficina de Control Interno realizó el seguimiento a la gestión de riesgos de corrupción.
Evidencia:  Informe cuatrimestral </t>
  </si>
  <si>
    <t xml:space="preserve">La Oficina de Control Interno elaboró el informe de seguimiento a la gestión de riesgos de corrupción. 
Evidencia:  Informe cuatrimestral </t>
  </si>
  <si>
    <t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t>
  </si>
  <si>
    <t>Dirección  de Planeación y Control de Gestión</t>
  </si>
  <si>
    <t>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t>
  </si>
  <si>
    <t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t>
  </si>
  <si>
    <r>
      <t>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t>
    </r>
    <r>
      <rPr>
        <b/>
        <sz val="10"/>
        <color theme="1"/>
        <rFont val="Calibri"/>
        <family val="2"/>
        <scheme val="minor"/>
      </rPr>
      <t/>
    </r>
  </si>
  <si>
    <t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t>
  </si>
  <si>
    <t xml:space="preserve">Se evidenció publicación de cinco (5) videos.
Evidencia:
Video Capítulo 22 Cambiando el Mundo en lenguaje de señas. Parto Humanizado del 16/01/18
Video de Wilfran Astroso del 09/02/18
Video de Gloria Peña del 13/03/18
Video Jose Villada del 16/04/18
</t>
  </si>
  <si>
    <r>
      <t xml:space="preserve">Se evidencia seguimiento de los indicadores de la siguiente manera:
A10-PT1-01: Mensual: enero, febrero y marzo en riesgo.
A10-PT1-02: Mensual: enero adecuado, febrero y marzo: óptimo
PA-74: Mensual: enero, febrero y marzo: adecuado.
</t>
    </r>
    <r>
      <rPr>
        <b/>
        <sz val="10"/>
        <rFont val="Calibri"/>
        <family val="2"/>
        <scheme val="minor"/>
      </rPr>
      <t/>
    </r>
  </si>
  <si>
    <t>Juliana Arévalo
Ángela Parra</t>
  </si>
  <si>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</si>
  <si>
    <t>Se revisan los marcos normativos con el fin de proponer un documento claro frente al compromiso de confidencialidad y la declaración de cumplimiento de código de ética.
Se generan los borradores de los documentos de compromiso de confidencialidad y declaración de cumplimiento de código de ética.
Los documentos de Compromiso de Confidencialidad  y Declaración de Cumplimiento del Código de Ética se encuentran en proceso de implementación</t>
  </si>
  <si>
    <t xml:space="preserve">Se verificaron las evidencias de la realización de las acciones descritas mensualmente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</si>
  <si>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</si>
  <si>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</si>
  <si>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</si>
  <si>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periodicidad del reporte de esta actividad es semestral por lo tanto aún no inicia. </t>
  </si>
  <si>
    <t>Formato Listado Maestro de Documentos LMD actualizado e información actualizada publicada en la página Web. 
Evidencia: Matriz en Excel del formato Listado Maestro de Documentos y ruta en página Web https://www.icbf.gov.co/instituto/sistema-integrado-gestion</t>
  </si>
  <si>
    <t>Reunión del Comité de Ética y Buen Gobierno con fecha del 15/02/18 cuyo objetivo fue revisar la implementación del código de integridad y los cinco valores del ICBF.
Evidencia: Acta de Reunión del Comité de Ética del 15/02/18</t>
  </si>
  <si>
    <t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t>
  </si>
  <si>
    <t xml:space="preserve">Se evidencia seguimiento a las publicaciones de contratos del SECOP I para las Regionales en las fechas 21/02/18 y 26/03/18. 
</t>
  </si>
  <si>
    <r>
      <t xml:space="preserve">Reporte remitido el 09/04/18  por el Departamento Administrativo de la Función Pública.
Evidencia: Reporte de fecha del 09/04/18 del Departamento Administrativo de la Función Pública. 
</t>
    </r>
    <r>
      <rPr>
        <b/>
        <sz val="10"/>
        <color theme="1"/>
        <rFont val="Calibri"/>
        <family val="2"/>
        <scheme val="minor"/>
      </rPr>
      <t/>
    </r>
  </si>
  <si>
    <r>
      <t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t>
    </r>
    <r>
      <rPr>
        <b/>
        <sz val="10"/>
        <color rgb="FFFF0000"/>
        <rFont val="Calibri"/>
        <family val="2"/>
        <scheme val="minor"/>
      </rPr>
      <t/>
    </r>
  </si>
  <si>
    <t xml:space="preserve">La periodicidad del reporte de esta actividad es única y esta prevista para el último cuatrimestre del año. </t>
  </si>
  <si>
    <r>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r>
    <r>
      <rPr>
        <b/>
        <sz val="10"/>
        <color theme="1"/>
        <rFont val="Calibri"/>
        <family val="2"/>
        <scheme val="minor"/>
      </rPr>
      <t/>
    </r>
  </si>
  <si>
    <r>
      <t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t>
    </r>
    <r>
      <rPr>
        <b/>
        <sz val="10"/>
        <color rgb="FFFF0000"/>
        <rFont val="Calibri"/>
        <family val="2"/>
        <scheme val="minor"/>
      </rPr>
      <t/>
    </r>
  </si>
  <si>
    <r>
      <t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t>
    </r>
    <r>
      <rPr>
        <b/>
        <sz val="10"/>
        <color rgb="FFFF0000"/>
        <rFont val="Calibri"/>
        <family val="2"/>
        <scheme val="minor"/>
      </rPr>
      <t/>
    </r>
  </si>
  <si>
    <t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t>
  </si>
  <si>
    <t>Oficio suscrito por el representante legal mediante el cual se solicite el estado de cuenta de aportes parafiscales especificando la vigencia o vigencias requeridas.
Se solicita la identificación Tributaria - NIT en original y copia.
Se solicita fotocopia de la Cédula de ciudadanía del aportante.
Se solicita fotocopia de la Cédula de extranjería del aportante</t>
  </si>
  <si>
    <t xml:space="preserve">Aplicación del curso del aula virtual, lograr la certificación del  40%  de los inscritos </t>
  </si>
  <si>
    <t>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t>
  </si>
  <si>
    <t>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t>
  </si>
  <si>
    <t>Implementar en los Centros Zonales priorizados un Sistema Electrónico de asignación de Turnos</t>
  </si>
  <si>
    <t>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t>
  </si>
  <si>
    <t>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t>
  </si>
  <si>
    <t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t>
  </si>
  <si>
    <t>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t>
  </si>
  <si>
    <t xml:space="preserve">Definir  y desarrollar una estrategia  de   apropiación de conocimiento para el personal vinculado al proceso de Relación con el Ciudadano. </t>
  </si>
  <si>
    <t>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t>
  </si>
  <si>
    <t>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t>
  </si>
  <si>
    <t>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t>
  </si>
  <si>
    <t>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t>
  </si>
  <si>
    <t xml:space="preserve">Implementación Encuestas de satisfacción en Línea  </t>
  </si>
  <si>
    <t>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t>
  </si>
  <si>
    <t>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t>
  </si>
  <si>
    <t>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t>
  </si>
  <si>
    <t xml:space="preserve">Direccion  de Planeación y Control de Gestión- Subdirección de Abastecimiento / Todas las áreas </t>
  </si>
  <si>
    <t xml:space="preserve">Mantener actualizada la documentación del Sistema Integrado de Gestión </t>
  </si>
  <si>
    <t xml:space="preserve">Documentación actualizada  en el Portal Web de la Entidad. </t>
  </si>
  <si>
    <t xml:space="preserve">Direccion  de Planeación y Control de Gestión/ Direccion de Información y Tecnología </t>
  </si>
  <si>
    <t xml:space="preserve">Mantener actualizada la información de la estructura orgánica, funciones y deberes del ICBF, así como la información de los perfiles y evaluaciones de los funcionarios en el portal web de la entidad </t>
  </si>
  <si>
    <t>Promover campañas de información institucional para la  prevención de la corrupción y promoción de la transparencia en la Entidad.</t>
  </si>
  <si>
    <t xml:space="preserve">Publicación o divulgación de Campañas de  información institucional   para la prevención de la corrupción y promoción de la transparencia en la Entidad </t>
  </si>
  <si>
    <t>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t>
  </si>
  <si>
    <t xml:space="preserve">Actualizar y publicar el calendario de actividades de mesas publicas y rendición de cuentas de la entidad  en la sección de transparencia de la pagina WEB de la entidad </t>
  </si>
  <si>
    <t xml:space="preserve">Direccion de Información y Tecnología / Subdirección de  Monitoreo y Evaluación </t>
  </si>
  <si>
    <t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t>
  </si>
  <si>
    <t xml:space="preserve">Realizar el seguimiento a la aprobación de la resolución de reproducción de fotocopias y posterior socialización  </t>
  </si>
  <si>
    <t>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t>
  </si>
  <si>
    <t xml:space="preserve">Realizar seguimiento a la   aprobación de las tablas de retención documental por parte del Archivo General de la Nación - AGN, para su posterior socialización y aplicación. </t>
  </si>
  <si>
    <t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t>
  </si>
  <si>
    <t>Dar continuidad al programa de capacitación archivística</t>
  </si>
  <si>
    <t>Programa de capacitación archivística desarrollado</t>
  </si>
  <si>
    <t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t>
  </si>
  <si>
    <t xml:space="preserve">boletín de PQRS con el reporte de solicitudes de acceso a la información pública </t>
  </si>
  <si>
    <t>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t>
  </si>
  <si>
    <t>Direccion de Información y Tecnología / Dirección de Servicios y Atención</t>
  </si>
  <si>
    <t>Política de Transparencia Nacional y de la Entidad
Código de Ética y Buen Gobierno
Línea Anticorrupción
Comité de Desarrollo administrativo
Comité y Subcomité SIGE
Comités y Consejos Directivos</t>
  </si>
  <si>
    <t xml:space="preserve">En el primer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por lo tanto no  hay evidencias de la realización de acciones. </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</si>
  <si>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</si>
  <si>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1. Socializar los Instrumentos de gestión de la información publica, especialmente el índice de información clasificada y reservada con los responsables de servicios y atención a nivel nacional.
2. Mantener actualizado el índice de información clasificada y reservada. 
3. Monitorear trimestralmente la gestión de las denuncias recibidas en la línea anticorrupción frente al tema de uso indebido de la información clasificada y reservada.</t>
  </si>
  <si>
    <t>Director de Servicios y Atención-Líder GEL</t>
  </si>
  <si>
    <t>1. Evidencias de socialización
2. Índice de información clasificada y reservada actualizado y publicado.
3. Cuadro informe de monitoreo.</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</si>
  <si>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</si>
  <si>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
3. Adelantar los comités de contratación para los procesos que correspondan según Manual de Contratación Vigente.
4. Expedir los lineamientos de contratación y socializarlos a las Regionales para su aplicación.
5. Capacitaciones enfocadas a los lineamientos éticos que deberían tener los colaboradores del ICBF (Se solicita apoyo de Gestión Humana para realizar este control).</t>
  </si>
  <si>
    <t xml:space="preserve">1. Acciones Transversales a todos los procesos (Dirección de Contratación):
1.1. Convocar a Comité de Contratación para los procesos de selección que aplique.
1.2 Expedir los lineamientos de contratación de aplicación a nivel nacional.
1.3 Socializar los lineamientos de contratación con las Regionales para su aplicación.
2. Acciones  Dirección de Primera Infancia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t>
  </si>
  <si>
    <t xml:space="preserve">
1.1. Actas de los comités de contratación.
1.2. Lineamientos de contratación. 
1.3. Lineamientos de contratación socializados a las Regionales para su aplicación. 
2.1.1. Programación de las sesiones de trabajo con los socios u operadores.
2.1.2. y 2.1.3. Listas de asistencia y actas de las mesas de trabajo de validación de los operadores a contratar habilitados en el BNO.
2.1.2. y 2.1.3. Reporte de Comisión de personal de la DPI que apoya al Proceso de Contratación.
2.2.1. Informes consolidados de supervisión.
2.2.2. Acta</t>
  </si>
  <si>
    <t xml:space="preserve">Dentro de las Acciones Asociadas al Proceso de Adquisición de Bienes y Servicios de la Dirección de Contratación, están las de:
1.1. Convocar a Comité de Contratación para los procesos de selección que aplique.
1.2 Expedir los lineamientos de contratación de aplicación a nivel nacional.
1.3 Socializar los lineamientos de contratación con las Regionales para su aplicación.
Evidencia la Oficina de Control Interno del ICBF que la Dirección de Contratación ha venido cumpliendo parcialmente con las acciones a las cuales se hizo responsable; teniendo en cuenta que:
1. No se evidencian incorporadas el total de Actas del Comité de Contratación en la NAS. 
2. No se evidencian incorporados la totalidad de lineamientos de contratación de aplicación a nivel nacional mencionados en las columnas de corte de mes como evidencias:
a). Archivo PDF 2018-02-22-11 seguimiento de Liquidaciones Regional – del cual solo se adjunta el acta pero no los lineamientos de la Dirección de Contratación.
b). Archivo PDF capacitación procesos sancionatorios - del cual solo se evidencia la lista de asistencia pero no las memorias, lineamientos o directrices tal como quedo formulado en la acción.
c). NO SE EVIDENCIA el archivo (documento o correo electrónico) de fecha 10 de enero por el cual se envió el texto para la cláusula de garantías de los contratos y convenios y por el cual se eliminó el aparte que establecía desde cuando se contaban las mismas.
NO SE EVIDENCIA los archivos de los acuerdos marco Para la compra del seguro obligatorio SOAT, relacionados en las evidencias registros a corte de marzo.
3. NO SE EVIDENCIAN incorporados la totalidad de los soportes de socialización de los lineamientos de contratación con las Regionales para su aplicación, en razón a que los anteriores archivos no se encuentran en las carpetas soportes de evidencias mensuales.
Por lo anterior, Recomendamos a la Dirección de Contratación, en procura de buscar la optimización en el cumplimiento de las acciones:
1). Se incorporen las Actas del Comité de Contratación de acuerdo a su fecha de expedición, en la carpeta del mes correspondiente y en orden cronológico. 
2). En igual forma, se incorporen evidencias relacionadas con las acciones asociadas al control y no otras ajenas a dichas actividades.
3). En igual forma, es importante se organicen las carpetas en el sentido de que cada acción tenga su carpeta mensual de evidencias y no se revuelvan las mismas, como efectivamente se encuentran en este momento las carpetas, ya que ello conlleva a confusión.
4). Se evidencia mucha duplicidad de archivos en cada soporte mensual, por lo que sugerimos que cada acción tenga su propia carpeta para que sea más comprensible y manejable las evidencias del avance de actividades.
5). Los correos electrónicos de considerarse lineamientos, se re-direccionen no solo al interior de la Dirección de Contratación de la Sede sino a nivel Nacional como se estableció en las acciones asociadas al control en el Plan anticorrupción, ya que muchos de ellos de evidencian dirigidos únicamente al Grupo de Contratación de la Sede Nacional o uno de sus profesionales en específico.
6). Que frente a las acciones establecidas en los numerales 1.2 y 1.3, cada lineamiento con su respectiva socialización se incorporen de manera independiente en una subcarpeta que permita más claridad en el manejo de las evidencias.
7). Pese a que se encuentran listas de asistencia a videoconferencias, recomendamos se adicionen como evidencias las presentaciones en PowerPoint o documento de las temáticas desarrolladas en las videoconferencias.
8). Se verifiquen una vez adjuntadas las evidencias en las carpetas mensuales, que dichos archivos pueden abrirse para poder acceder a ellos, habida cuenta que en uno de los archivos localizado en la carpeta de marzo - subcarpeta AB2 no fue posible acceder a él.
Dentro de las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cumpliendo parcialmente las acciones a las cuales se hizo responsable; teniendo en cuenta que:
1. Para la acción establecida en el Numeral 2.1.1. “Programar las correspondientes sesiones de trabajo con los socios u operadores con los cuales se pretenda contratar, en los cuales se analicen aspectos relacionados con la propuesta técnica y presupuesto destinado para la financiación del proyecto”, se evidencia que la fecha de terminación (31/03/2017) establecida para la acción no corresponde con la presente vigencia, por lo que se recomienda hacer la actualización correspondiente.
2. Se evidencian que algunos de los soportes que reposan como evidencias en la carpeta mensual como es el caso del mes febrero y abril no son coherentes con los señalados como avance (no es claro su alcance).
Por lo anterior, Recomendamos a la Dirección de Primera de Infancia, en procura de buscar la optimización en el cumplimiento de las acciones:
1. Se verifique que las evidencias incorporadas a la NAS tenga relación con los registros o evidencias relacionados en cada columna de la Matriz de Riesgos Consolidada de Procesos 2018 JA a corte del mes correspondiente.
2. Se adicionen en las carpetas mensuales de la NAS, las evidencias o registros que se señalan en la Matriz de Riesgos Consolidada de Procesos 2018 JAV.
3. En igual forma, recomendamos que en las carpetas mensuales se organicen las evidencias colgadas en la NAS, en el sentido de que cada acción tenga su carpeta mensual de evidencias y no se revuelvan.
4. Recomendamos  no adjunten  duplicidad de evidencias en cada soporte mensual.
Dentro de las Acciones  Transversales a todos los procesos (Dirección de Contratación) respecto de: 
1.1. Realizar capacitaciones a dirigidas a los supervisores de las Direcciones Regionales y dependencias de la Sede de la Dirección General, respecto del ejercicio de supervisión.
1. Evidencia la Oficina de Control Interno del ICBF que la Dirección de Contratación ha venido cumpliendo con las acciones a las cuales se hizo responsable.
2. Adicional a ello NO SE EVIDENCIA  los archivos de los acuerdos marco para la compra del seguro obligatorio SOAT, relacionados en las evidencias registros a corte de marzo.
Por lo anterior, recomendamos a la Dirección de Contratación, en procura de buscar la optimización en el cumplimiento de las acciones:
1. Se incorporen evidencias relacionadas con las acciones asociadas al control y no otras ajenas a dichas actividades.
2. En igual forma, se organicen las carpetas en el sentido de que cada acción tenga su carpeta mensual de evidencias y no se revuelvan las mismas, como efectivamente se encuentran en este momento las carpetas.
3. Pese a que se encuentran listas de asistencia a videoconferencias, recomendamos se adicionen como evidencias las presentaciones en PowerPoint o documento de las temáticas desarrolladas en las videoconferencias.
Dentro de las Acciones  Transversales a todos los procesos -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1. Evidencia la Oficina de Control Interno del ICBF que la Dirección de Primera de Infancia no ha o manifestado actividad alguna de avance en la columna de avances para el caso del mes de marzo.
2. Se evidencian que algunos de los soportes que reposan como evidencias en la carpeta mensual como es el caso del mes enero no son coherentes con los señalados como avance (no es claro su alcance).
Por lo anterior, Recomendamos a la Dirección de Primera de Infancia, en procura de buscar la optimización en el cumplimiento de las acciones:
1. Se incorporen evidencias relacionadas con las acciones asociadas al control y no otras ajenas a dichas actividades.
2. En igual forma, recomendamos al momento de ingresar el cargue de evidencias, se organicen las carpetas en el sentido de que cada acción tenga su carpeta mensual de evidencias y no se revuelvan las mismas.
3. Se recomienda que en todos dos los meses se deje constancia de avance sin tener en cuenta la fecha de terminación de la acción.
</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</si>
  <si>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</si>
  <si>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</si>
  <si>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Incumpliendo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</si>
  <si>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t xml:space="preserve">
1. Acompañamiento a las actividades de supervisión en regionales
2. Capacitaciones en temas relacionados con la liquidación de contratos de Primera Infancia.
3. Realizar capacitaciones y socializaciones en lo que respecta a la etapa de supervisión de contratos.
4. Capacitaciones enfocadas a los lineamientos éticos que deberían tener los colaboradores del ICBF (Se solicita apoyo de Gestión Humana para realizar este control)</t>
  </si>
  <si>
    <t>1. Acciones Transversales a todos los procesos (Dirección de Contratación):
1.1. Realizar capacitaciones a dirigidas a los supervisores de las Direcciones Regionales y dependencias de la Sede de la Dirección General, respecto del ejercicio de supervisión.
2. Acciones Dirección de Primera Infancia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</si>
  <si>
    <t>No tomar la decisión disciplinaria que en derecho corresponda., conforme las evidencias o  no practicar las pruebas correspondientes para constatar los hechos denunciados.</t>
  </si>
  <si>
    <t>Se verificaron las evidencias de la realización de las siguientes acciones: 
1: Se fortaleció la sensibilización a los servidores públicos que se vincularon durante el primer trimestre al ICBF a través de las charlas de inducción, así como se sensibilizo a los funcionarios de las regional ICBF Vichada.                                                                                       
2: Como mecanismo de control de los procesos a cargo de cada uno de los profesionales de la oficina , se remitió memorando con el inventario a cargo de cada profesional para su conocimiento y tramite respectivo, del mismo modo se allega la bitácora de los informes que presentan los profesionales durante el mes, respecto al impulso procesal en cada uno de los procesos, así  como el acta de reunión donde se definió la distribución de regionales para la atención de casos prioritarios  y descongestión de las mismas</t>
  </si>
  <si>
    <t>Aplicación de la Guía de gestión de bienes en lo que compete a toma de inventario en bodega
Aplicación de Cláusulas contractuales sobre el manejo de bienes para contratistas y funcionarios
Contar con esquema de seguridad a través de vigilancia privada
Procedimiento de ingreso bienes muebles al almacén
6. Pólizas de seguro
Aplicación de la Guía de gestión de bienes en la realización de inventarios individuales</t>
  </si>
  <si>
    <t>Realizar e implementar los ajustes necesarios para el correcto funcionamiento del Sistema Integral de Monitoreo y Evaluación Institucional - SIMEI</t>
  </si>
  <si>
    <t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trámite de personerías jurídicas, reformas estatutarias y licencias de funcionamiento.
Inexistencia de control y seguimiento al vencimiento de las licencias.
Rotación del personal frente al proceso de las licencias de funcionamiento para la conformación de los equipos técnicos.
Relaciones de amiguismo o afectación de criterios por parte de algunos  profesionales que en el pasado han trabajo con los operadores.
</t>
  </si>
  <si>
    <t xml:space="preserve">
1. Verificar los actos administrativos de las personerías jurídicas y los documentos soportes para la expedición de las licencias de funcionamiento de las Regionales del ICBF producto de la ejecución del plan de trabajo </t>
  </si>
  <si>
    <t xml:space="preserve">Dentro de las Acciones Asociadas al Proceso de Inspección Vigilancia Y Control de la Oficina de Aseguramiento de la Calidad, están las de:
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 
Evidencia la Oficina de Control Interno del ICBF que la  Oficina de Aseguramiento de la Calidad HA VENIDO CUMPLIENDO con las acciones a las cuales se hizo responsable; teniendo en cuenta que:
1. Se evidencia el Acta de Reunión o Comité cuyo objetivo se instituyó en “establecer plan de trabajo, revisión personerías jurídicas y licencias de funcionamiento de fecha del 29 de enero de 2018”
2. Se evidencian avances en la revisión de los soportes y los actos administrativos de Licencias de Funcionamiento y Personerías Jurídicas o Reconocimientos a Pertenecer al Sistema Nacional de Bienestar Familiar otorgadas por la Dirección Regional Antioquia, Bogotá, Cauca, Nariño. Etc... 
3. Informe - Regional Antioquia, Bogotá,
4. Plan de Trabajo - Regional Antioquia, Bogotá, 
5. Se evidencia Memorando de socialización a los Directores Regionales de los requisitos Licencias de Funcionamiento y personerías Jurídicas y el Correo electrónico donde se evidencia la socialización.
6. Socialización marzo - Acta de Reunión o Comité cuyo objetivo se instituyó en “Socializar los requisitos técnico - administrativos, legales y financieros a los equipos que participan nivel regional en la aplicación del procedimiento de Licencias de Funcionamiento” y en la cual participaron varias Regionales del país, dicha acta se evidencia suscrita por cada uno de sus asistentes.
7. Acta de Reunión o Comité cuyo objetivo se instituyó en “Identificar los cambios a realizar en la página web Licencias de Funcionamiento” del 29 de marzo de 2018, dicha acta se evidencia suscrita por cada uno de sus asistentes.
8. Socialización - Tolima, Huila y Valle, se anexa lista de asistencia.
9. Reprogramación - Plan de Trabajo.
10. Correo electrónico por medio de cual se remiten las evidencias de modificación de información a corte 30 de abril página web - Cargue de Información  Espacio de Gestión y Transparencia  Normatividad y Error en publicación Directicas espacio gestión y transparencia Aseguramiento a la calidad.
Evidencia esta Oficina que las fechas de inicio y terminación de las acciones 1.1, 1.2, 1.3 y 1.4  inician y terminan en el año 2017,  no correspondiendo con la vigencia 2018, por lo que se RECOMIENDA hacer la actualización correspondiente. 
</t>
  </si>
  <si>
    <t>Solicitud de contratación de profesionales que actúen como auditores para fortalecer la independencia de la OCI.
Divulgación del Estatuto de Auditoria Interna y Código de Ética del auditor del ICBF
Análisis de independencia y objetividad al momento de designar el equipo auditor
Revisión de los informes de auditoría y seguimientos por parte de los Profesionales con funciones de coordinador y aprobación del mismo por parte del Jefe de Oficina.</t>
  </si>
  <si>
    <t>Socialización del Código de Ética del Auditor Interno
Implementación del Compromiso de Confidencialidad 
Implementación de la Declaración de Cumplimiento del Código de Ética</t>
  </si>
  <si>
    <t>Realizar socialización de Código de Ética del Auditor Interno entre los miembros del equipo de auditoria
Elaboración del Compromiso de Confidencialidad.
Implementación del Compromiso de Confidencialidad.
Elaboración de la Declaración de Cumplimiento del Código de Ética
Implementación de la Declaración de Cumplimiento del Código de Ética</t>
  </si>
  <si>
    <t xml:space="preserve">Coordinadoras Oficina de Control Interno.
Jefe Oficina de Control Interno.
Coordinadoras Oficina de Control Interno.
Jefe Oficina de Control Interno.
Líder del Equipo Auditor.
Coordinadoras Oficina de Control Interno.
Jefe Oficina de Control Interno.
Líder del Equipo Auditor
</t>
  </si>
  <si>
    <t xml:space="preserve">Listados de Asistencia.
Documento de Compromiso de Confidencialidad.
Documento de Compromiso de Confidencialidad suscrito.
Documento Declaración de Cumplimiento del Código de Ética
Documento Declaración de Cumplimiento del Código de Ética suscrito
</t>
  </si>
  <si>
    <t xml:space="preserve">- Desconocimiento del Código de Ética por parte de los colaboradores de la OCI y auditores externos de apoyo. </t>
  </si>
  <si>
    <t>Líder de Equipo de Auditoria
Auditores</t>
  </si>
  <si>
    <t>Concentración de poder y de decisión en ciertas actividades  a un solo funcionario.
Falta de Ética Profesional.
Intereses personales
Intereses políticos</t>
  </si>
  <si>
    <t>Deficiente prestación del servicio
Incumplimiento de normas legales o fallos judiciales y requisitos establecidos por la Organización.
Pérdida de confianza y credibilidad de la sociedad en el ICBF.
Incumplimiento de metas estratégicas.</t>
  </si>
  <si>
    <t>Insignificante</t>
  </si>
  <si>
    <t>Elaborar un plan de trabajo a nivel nacional que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</si>
  <si>
    <t>Implementación de un plan de trabajo que genere un cambio comportamental en los servidores públicos en el ejercicio de la labor diaria, a través de la apropiación de hábitos distintos.</t>
  </si>
  <si>
    <t>Identificar las dependencias o regionales al interior del ICBF donde son más recurrentes las denuncias de corrupción y realizar un acompañamiento con el fin de establecer el desarrollo de estrategias y acciones que fortalezcan y promuevan la integridad y la transparencia al interior del ICBF.</t>
  </si>
  <si>
    <t>Plan de trabajo e informe final por cada dependencia o regional a la que se le realice acompañamiento, de las estrategias de socialización del conjunto de valores que orienten a una conducta transparente y eficiente.</t>
  </si>
  <si>
    <t xml:space="preserve">Implementar el “test de percepción de integridad”, a nivel nacional con el fin de realizar un diagnóstico del ICBF identificando la problemática, responsables y causas directas e indirectas de la falta de valores con el fin de poder medir los resultados de la implementación.
</t>
  </si>
  <si>
    <t xml:space="preserve">Visualización gráfica que identifique la problemática, responsables y causas directas e indirectas de la falta de valores. 
</t>
  </si>
  <si>
    <t>6.4</t>
  </si>
  <si>
    <t>Sensibilización y capacitación a los aliados clave como multiplicadores y promotores de las prácticas de ética e integridad en la entidad.</t>
  </si>
  <si>
    <t xml:space="preserve">Videoconferencia a los referentes de Bienestar Social </t>
  </si>
  <si>
    <t xml:space="preserve">Dirección de Gestión Humana/ Subcomité de ética y Buen Gobierno </t>
  </si>
  <si>
    <t>Actvidad No existente para la revisión del primer cuatrimestre</t>
  </si>
  <si>
    <t>Monitorear la ejecución de las actividades del Plan de Participación Ciudadana 2018</t>
  </si>
  <si>
    <t>Monitorear el 100% de actividades del Plan de participación ejecutadas</t>
  </si>
  <si>
    <t>Lucerito Achury Carrion</t>
  </si>
  <si>
    <t>OBSERVACIONES OCI SEGUNDO CUATRIMESTRE</t>
  </si>
  <si>
    <t>El trámite se encuentra en estado "Actualización" según reporte SUIT.</t>
  </si>
  <si>
    <t>Estrategia de apropiación implementada</t>
  </si>
  <si>
    <t>Publicar calendario de actividades de mesas publicas y rendición de cuentas  de la entidad en la pagina WEB</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</si>
  <si>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</si>
  <si>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 xml:space="preserve">En el segundo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por lo tanto no  hay evidencias de la realización de acciones. </t>
  </si>
  <si>
    <t xml:space="preserve">Se verificaron las evidencias de la realización de las acciones descritas mensualmente:
1. Sensibilizacion a los servidores publicos de las regionales con el proposito de minimizar los procesos disciplinarios 
2. Se lleva control mediante la matriz de Control de procesos de los procesos disciplinarios que se adelantan. </t>
  </si>
  <si>
    <t>Se verificaron las evidencias de la realización de las siguientes acciones: 
1. Se genera el archivo base del presupuesto del instituto con corte a marzo 2018, el cual contiene la apropiacion, los compromisos y las obligaciones por rubro y por regional; adicionalmente se realiza un analisis de la ejecucion presupuestal versus el corte de marzo de 2017. La información allí generada se utiliza de insumo para la generación de los informes de seguimiento del 1er trimestre de 2018.
2. Se generaron y publicaron en la intranet los informes de gestión, correspondientes al 1er trimestre de 2018. Los informes contienen el análisis de los diferentes agregados que aportan a las perspectivas estratégicas y la gestión de la entidad. Se estructura para dar cuenta de las generalidades de los avances, donde se muestra inicialmente la metodología de medición, se presentan los avances de manera general (incluyendo el ranking regional y los indicadores críticos al mes de corte), y finalmente con los análisis del plan de acción (donde se incluye el comportamiento de las variables que lo componen), de las perspectivas del mapa estratégico y los procesos que ha formulado la entidad.
3. Se genera el archivo base del tablero de control con corte a junio 2018, el cual contiene los resultados y los análisis de los indicadores de las áreas y las regionales. La información allí generada se utiliza de insumo para la generación de los informes de seguimiento del 2do trimestre de 2018.
4. Se generaron y publicaron en la intranet los informes de gestión, correspondientes al 2do trimestre de 2018. Los informes contienen el análisis de los diferentes agregados que aportan a las perspectivas estratégicas y la gestión de la entidad. Se estructura para dar cuenta de las generalidades de los avances, donde se muestra inicialmente la metodología de medición, se presentan los avances de manera general (incluyendo el ranking regional y los indicadores críticos al mes de corte), y finalmente con los análisis del plan de acción (donde se incluye el comportamiento de las variables que lo componen), de las perspectivas del mapa estratégico y los procesos que ha formulado la entidad.
5. Se realizan ajustes en el SIMEI para que el usuario administrador pueda actualizar el presupuesto cargado en el aplicativo, asi mismo actualizar áreas previamente cargadas, y realizar la parametrización inicial del Tablero de Control lo cual anteriormente no se realizaba y es el inicio de las nuevas funcionalidades del aplicativo.
6. Se llevaron a cabo desarrollos de los siguientes cinco (5) módulos en el SIMEI: 1.  Item Sistemas, 2. Objetivo, 3. Proceso, 4. Perspectivas, 5. Rangos.
7. Se llevan a cabo ajustes en el SIMEI para que el usuario administrador pueda crear de forma dinámica nuevos ítems a los diferentes campos del sistema y a su vez nuevas opciones en los campos componente, objetivo, proceso, perspectivas, políticas, rangos y SIGE. Además podrá parametrizar los pesos porcentuales mes a mes de cada uno de los tipos de indicadores del Tablero de Control.
8. Se realizan ajustes correspondientes en el usuario administrador para que pueda configurar por cada vigencia los rangos de evaluación y utilizar el módulo de retroalimentación para el envío de alertas a las diferentes áreas. Así mismo, además de los usuarios administradores, los usuarios de registro podrán generar reportes gerenciales de matriz de seguimiento y avance grafico del tablero de control, plan indicativo y plan de acción SIMEI.</t>
  </si>
  <si>
    <t>Se verificaron las evidencias de la realización de las siguientes acciones: 
1. Se realiza seguimiento al Plan anual de auditorías de la oficina para el mes de mayo, junio y julio
2. Los documentos de Compromiso de Confidencialidad  de las regionales Risaralda, Casanare y Amazonas se diligenciaron correctamente y se encuentran en la ruta
3. A partir del 01 de Junio entra a regir la nueva versión del Procedimiento Auditorias Internas SIGE V2 P2.EI, en el cual se define la siguiente política de operación: "3.5. En cada vigencia el personal de la Oficina de Control Interno que actúe como auditor, independientemente de su tipo de vinculación, deberá suscribir el F8.EI Compromiso de Confidencialidad y el F7.EI Código de Ética del Auditor Interno previo al inicio de la ejecución del Plan Anual de Auditorías, del mismo modo las personas que se vayan vinculando a la Oficina durante el año. Los auditores externos a la Oficina deberán suscribirlos para cada ejercicio de auditoría en el que participen."
4. De acuerdo al Procedimiento Auditorias Internas SIGE V2 P2.EI el F8.EI Compromiso de Confidencialidad y el F7.EI Código de Ética del Auditor Interno se suscribe 1 vez al año y cada vez que existan nuevos auditores, por lo cual no se presentan nuevos compromisos y códigos de ética para los meses de Julio y agosto.</t>
  </si>
  <si>
    <t>Se verificaron las evidencias de la realización de las siguientes acciones: 
1. Durante el mes de mayo se comunican 11 informes al SIGE calidad (Huila, Cauca y Sede Dirección General), Ambiental (Caldas, Caquetá) SySO (Caldas, Caquetá y Risaralda) y SGSI (Caquetá y Risaralda). Adicionalmente se llevan a cabo 3 auditorías al SIGE (Casanare y Amazonas)
2. Durante el mes de junio se comunican 11 informes al SIGE calidad (Caldas, Caquetá y Risaralda), Ambiental (Amazonas, Casanare y Risaralda) SySO (Amazonas y Casanare) y SGSI (Amazonas, Casanare y Huila). Adicionalmente se llevan a cabo 2 auditorías al SIGE (Guajira y Cesar)
3. Durante el mes de julio se comunican 2 informes al SIGE calidad (Casanare y Amazonas)
4. Durante el mes de agosto se comunican 2 informes al SIGE calidad (Guajira y Cesar)</t>
  </si>
  <si>
    <t xml:space="preserve">Se verificaron las evidencias de la realización de las acciones descritas mensualmente: 
1. Generación de acciones correctivas en ISOLUCION por incumplimiento en los resultados de los indicadores, de acuerdo con los criterios establecidos en el procedimiento de Monitoreo y Evaluación. 
3. Publicación trimestral de los informes de monitoreo a la gestión institucional, a nivel nacional y regional (archivo base del tablero de control el cual contiene los resultados y los análisis de los indicadores de las áreas y las regionales). </t>
  </si>
  <si>
    <t xml:space="preserve">Se verificaron las evidencias de la realización de las acciones descritas mensualmente: 
1. Actividades de asistencia técnica y fortalecimiento a equipos de Defensorías de Familia
2. Acompañamientos a comités tecnicos consultivos en las Regionales
3.  Realización de visitas presenciales a las regionales para brindar asistencia técnica sobre los lineamientos de los servicios del SRPA y normatividad vigente
4. Realización de visitas a las regionales y operadores del SRPA a nivel nacional para verificar que se esta brindando una adecuada prestación de los servicios a los adolescentes y jóvenes del sistema a las regionales
5. Realización de  280 acompañamientos a las regionales a traves de los comites virtuales o presenciales,  fortaleciendo el cumplimiento del Lineamiento Técnico Administrativo. </t>
  </si>
  <si>
    <t>Se verificaron las evidencias de la realización de las acciones descritas mensualmente:
En las regionales donde se identificaron casos en los comités de adopciones se realizó devolucion de los expedientes de las familias para que las falencias fueran subsanadas por las defensorias correspondientes.</t>
  </si>
  <si>
    <t>Se verificaron las evidencias de la realización de las acciones descritas mensualmente:
1.Se continua con la revisión del índice de información clasificada y reservada, , en la que se finaliza su revisión y se continua con la gestión de consolidación con la DIT y la OAC para los instrumentos de Esquema de Publicación e Inventario de Activos de Información.
2.Realización del trámite de revisión y ajuste de la resolución mediante la cual se aprueba y adopta oficialmente el Modelo de Atención Presencial del ICBF, en articulación con la Oficina Asesora Jurídica, Dirección de Planeación y Secretaría General, quedando en la Secretaría la última solicitud de aprobación.
3. Plan de seguimiento a las denuncias por trabajo infantil de las 33 Regionales, articulando a través de correo electrónico con las Regionales las acciones de mejoras de la gestión como son actuaciones efectivas de las denuncias, debido diligenciamiento del formato de constatación, entre otras
4. Se remiten a las Regionales los memorandos trimestrales de seguimiento a las peticiones, donde se generan las alertas sobre la gestión de cada una de ellas y se sugieren acciones de mejora en el proceso
5. Se realiza  seguimiento a los indicadores acumulados de derechos de petición, quejas y reclamos y se envia la alerta a las regionales para su seguimiento</t>
  </si>
  <si>
    <t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t>
  </si>
  <si>
    <t>No se presentó Evidencia de avance o cumplimiento</t>
  </si>
  <si>
    <t>Verificar Evidencias de la gestión de riesgos de corrupción</t>
  </si>
  <si>
    <t xml:space="preserve">La Oficina de Control Interno verificó las Evidencias de la gestión de riesgos de corrupción. 
Evidencia:  Informe cuatrimestral </t>
  </si>
  <si>
    <r>
      <t xml:space="preserve">Con base a las evidencias aportadas por la Dirección de Servicios y Atención se observó la publicación en redes sociales (Twitter - Facebook) del plan de participación en lenguaje claro y amigable, así como en el sitio web.
</t>
    </r>
    <r>
      <rPr>
        <b/>
        <sz val="10"/>
        <color theme="1"/>
        <rFont val="Calibri"/>
        <family val="2"/>
        <scheme val="minor"/>
      </rPr>
      <t>Evidencia:</t>
    </r>
    <r>
      <rPr>
        <u/>
        <sz val="10"/>
        <color theme="1"/>
        <rFont val="Calibri"/>
        <family val="2"/>
        <scheme val="minor"/>
      </rPr>
      <t xml:space="preserve">
</t>
    </r>
    <r>
      <rPr>
        <sz val="10"/>
        <color theme="1"/>
        <rFont val="Calibri"/>
        <family val="2"/>
        <scheme val="minor"/>
      </rPr>
      <t>Correo electrónico del 29/06/2018, con asunto: Publicación pagina web.
Pantallazo de publicación en Facebook y  Twitter de fechas 28, 29 y 30 de junio  de 2018.</t>
    </r>
  </si>
  <si>
    <r>
      <t xml:space="preserve">Para la revisión del segundo cuatrimestre se identifica ajuste  en la descripción de la actividad y la meta en relación con el primer período revisado.
Se evidenció herramienta de seguimiento del Plan de Participación </t>
    </r>
    <r>
      <rPr>
        <sz val="10"/>
        <rFont val="Calibri"/>
        <family val="2"/>
        <scheme val="minor"/>
      </rPr>
      <t>Ciudadana donde se establece un avance porcentual en relación a las actividades programadas a corte junio del 40,7%.
Lo anterior da cuenta del monitoreo que ejerce la dirección de servicios y Atención al Plan de Participación.</t>
    </r>
    <r>
      <rPr>
        <sz val="10"/>
        <color rgb="FFFF0000"/>
        <rFont val="Calibri"/>
        <family val="2"/>
        <scheme val="minor"/>
      </rPr>
      <t xml:space="preserve">
</t>
    </r>
    <r>
      <rPr>
        <sz val="10"/>
        <color theme="1"/>
        <rFont val="Calibri"/>
        <family val="2"/>
        <scheme val="minor"/>
      </rPr>
      <t xml:space="preserve">
</t>
    </r>
    <r>
      <rPr>
        <b/>
        <sz val="10"/>
        <color theme="1"/>
        <rFont val="Calibri"/>
        <family val="2"/>
        <scheme val="minor"/>
      </rPr>
      <t xml:space="preserve">Evidencia:
</t>
    </r>
    <r>
      <rPr>
        <u/>
        <sz val="10"/>
        <color theme="1"/>
        <rFont val="Calibri"/>
        <family val="2"/>
        <scheme val="minor"/>
      </rPr>
      <t xml:space="preserve">
</t>
    </r>
    <r>
      <rPr>
        <sz val="10"/>
        <color theme="1"/>
        <rFont val="Calibri"/>
        <family val="2"/>
        <scheme val="minor"/>
      </rPr>
      <t xml:space="preserve">Correo electrónico de fecha 30/05/2018, con asunto:  Reporte Mayo PPC 2018 en el cual la Dirección de Servicios y Atención envió a los enlaces de participación alerta en relación al reporte de actividades mensuales en cumplimiento al Plan de Participación Ciudadana.
Correo electrónico del 13/07/2018 con asunto: Avance porcentual a junio cumplimiento 
</t>
    </r>
  </si>
  <si>
    <t>El control social  por parte de la comunidad beneficiaria, no se cumple en todo el territorio nacional 
En épocas electorales  se puede utilizar la Bienestarina  con fines políticos.</t>
  </si>
  <si>
    <t>Uso indebido de los alimentos de alto valor nutricional.
NUTRICIÓN</t>
  </si>
  <si>
    <t>Potencial comercialización de los alimentos de alto valor nutricional que produce y entrega el ICBF a los puntos de entrega y/o beneficiarios.
Utilización de los alimentos a favor de terceros.</t>
  </si>
  <si>
    <t>Personas focalizadas por el ICBF no son las beneficiarias del producto
Obtención de beneficios propios de personas diferentes al ICBF  (Politicos,  economico, entre otros). 
Detrimento patrimonial.</t>
  </si>
  <si>
    <t>EXTREMA 60</t>
  </si>
  <si>
    <t>Mejoramiento de los esquemas de control y seguimiento a la entrega de la Bienestarina
PROCEDIMIENTO PARA LA GESTIÓN DE NOVEDADES REPORTADAS POR LA INTERVENTORÍA DEL CONTRATO DE PRODUCCIÓN Y DISTRIBUCIÓN DE AAVN</t>
  </si>
  <si>
    <t xml:space="preserve">1. Fortalecimiento a la Supervisión e Interventoría a la entrega de Alimentos de Alto Valor Nutricional a través de Asistencia Técnica y el servicio de Interventoría. </t>
  </si>
  <si>
    <t>1. Priorizar y programar visitas excepcionales a los puntos de entrega según sea el caso.
2. Elaborar informe de las novedades presentadas y gestionadas.
3.Realizar seguimiento a las novedades presentadas y tomar acciones de acuerdo con el seguimiento
4. Sensibilizaciones relacionadas con el correcto uso de los AAVN</t>
  </si>
  <si>
    <t>1. 01/02/18
2. 01/07/18
3. 01/02/18
4. 01/03/18</t>
  </si>
  <si>
    <t>1. 15/12/18
2. 30/12/18
3. 30/12/18
4. 15/12/18</t>
  </si>
  <si>
    <t>Dirección de Nutricion</t>
  </si>
  <si>
    <t>1. Plan de visitas
2. Informes semestrales y actas
3. Correos electronicos con soportes de seguimientos a las novedades
4. Actas de videoconferencias, informes, cartillas, ayudas audiovisuales.</t>
  </si>
  <si>
    <t>Liderar el diseño y desarrollo de las estrategias, programas y modalidades dirigidas a niños, niñas, adolescentes, familias y comunidades para la  promoción de derechos y la prevención de vulneraciones en el marco de un enfoque integral.</t>
  </si>
  <si>
    <t>Se verificaron las evidencias de la realización de las acciones descritas mensualmente:
1. Priorizar y programar visitas excepcionales a los puntos de entrega según sea el caso.
2. Elaborar informe de las novedades presentadas y gestionadas.
3. Realizar seguimiento a las novedades presentadas y tomar acciones de acuerdo con el seguimiento
4. Sensibilizaciones relacionadas con el correcto uso de los AAVN.</t>
  </si>
  <si>
    <t>La Oficina de Control Interno en correo electrónico de fecha 09/05/2018 evidencia pantallazos donde se realiza la encuesta de satisfacción a los trámites en línea: OAC ONLINE, PILA WEB y Bienes Mostrencos.
Evidencia: 
Correo electrónico, del 09/05/2018, con asunto: RV: PLAN ANTICORRUPCIÓN COMPONENTE 4, ACTIVIDAD 5.3.</t>
  </si>
  <si>
    <t>De las evidencias aportadas y revisadas para el primer cuatrimestre del 2018 se había validado el  documento Estrategia de Comunicaciones Plan de Participación Ciudadana 2018, donde se describieron los elementos a desarrollar, como: videos cortos y actividades virtuales; entre otros.
A partir de lo anterior la revisión para el segundo cuatrimestre se enfocó en la revisión de soportes que dieran cuenta de la ejecución de la estrategia antes mencionada; encontrando los siguientes documentos:
Evidencia: 
Carpeta - Mayo: Documento Word titulado "GUION VIDEOS CAMPAÑA".
Carpeta - Agosto: Listado de asistencia de fecha 04/09/2018 de actividad: reunión estratégica y campaña de participación ciudadana.</t>
  </si>
  <si>
    <t>Al consultar la página web del ICBF en el link: https://www.icbf.gov.co/gestion-transparencia/transparencia/participacion-ciudadana, la Oficina de Control Interno identificó que el documento publicado. 
Evidencia:
Acta del 28/06/2018 de la DSYA.</t>
  </si>
  <si>
    <t>OBSERVACIONES OCI TERCER CUATRIMESTRE</t>
  </si>
  <si>
    <t>Maritza Beltran</t>
  </si>
  <si>
    <t>Maritza Beltrán</t>
  </si>
  <si>
    <t>Formato Listado Maestro de Documentos LMD con  2106 documentos actualizados y publicada en la página Web con corte a diciembre 7 de 2018. 
Evidencia: Matriz en Excel del formato Listado Maestro de Documentos y ruta en página Web https://www.icbf.gov.co/instituto/sistema-integrado-gestion</t>
  </si>
  <si>
    <t>La información se encuentra publicada y actualizada en la página web de la entidad de la siguiente manera:
Evidencia: 
Estructura Orgánica en la ruta:
https://www.icbf.gov.co/gestion-transparencia/transparencia/estructura-organica-talento-humano
Funciones y Deberes en la ruta:
https://www.icbf.gov.co/instituto/funciones-deberes
Funcionarios y Directivos en la ruta:
https://www.icbf.gov.co/instituto/funcionarios-directivos</t>
  </si>
  <si>
    <t xml:space="preserve">Se actualizó y se publicó en el portal web el Índice de Información Clasificada y Reservada del ICBF vigencia 2018 mediante la Resolución 14741 del 24 de diciembre de 2018.
Evidencia:
https://www.icbf.gov.co/gestion-transparencia/transparencia/instrumentos-de-gestion-de-informacion-publica
* Resolución No. 14741 Por la cual se actualizan los instrumentos de Gestión de la Información Pública del ICBF
* Indice Información Clasificada y Reservada (Actualización 2018)
</t>
  </si>
  <si>
    <t>Se encontraron los resultados del Test de percepción de integridad, el cual derivó en el plan de trabajo y  cronograma de actividades  de las Regionales: 
En septiembre:  de acuerdo con el cronograma las Regionales Cundinamarca, Bogotá, Boyacá, Códoba, Cesar, Tolima y Huila.
* Evidencias test de percepción de integridad de las Regionales: Cundinamarca, Bogotá, Boyacá, Córdoba, Cesar, Tolima y Huila
En diciembre:  de acuerdo con el cronograma las Regionales Amazonas, Cauca, Valle del Cauca, Quindío, Casanare y Bolívar.
* Evidencias test de percepción de integridad de las Regionales: Amazonas, Cauca, Valle, Quindío, Casanare y Bolívar.</t>
  </si>
  <si>
    <t>Se encontró envío por correo electrónico de la invitación a realizar el  "Test de percepción de Integridad".
Evidencia:
* Correo remitido a los Servidores Públicos y Contratistas de las Regionales Cundinamarca, Bogotá, Boyacá, Códoba, Cesar, Tolima, Huila, Amazonas, Cauca, Valle del Cauca, Quindío, Casanare y Bolívar invitándolos a realizar  Test de percepción de Integridad.
* Análisis Test de Percepción de Integridad (tabulación gráfica del test).
INFORME FINAL CÓDIGO DE INTEGRIDAD</t>
  </si>
  <si>
    <t xml:space="preserve">Continuando con el seguimiento a las actividades de la Estrategia de Apropiación del Conocimiento del Proceso de Relación con el Ciudadano aportada en el primer cuatrimestre (correo electrónico del 30/04/2018, con asunto: ESTRATEGIA DE APROPIACION DEL CONOCIMIENTO - DIRECCION DE SERVICIOS Y ATENCION documento Word) se evidenciaron los siguientes soportes:
Septiembre: Listados de asistencia Videoconferencia Ley 1878 de 2018; Correos electrónicos con los resultados de Valoración de Conocimiento en diferentes Regionales aplicada a los colaboradores que cumplen funciones del Proceso de Relación con el Ciudadano en los tres niveles de atención; Correos electrónicos con los resultados consolidados de la valoración de conocimiento.
Evidencia: Al ser varios soportes se relaciona la ruta NAS donde se encuentran:
\\172.16.9.31\ArchivosICBF\Direccion de Planeación\Monitoreo Plan Anticorrupción\Comp 4. Servicios y Atención al Ciudadano 2018\D. Servicios y Atención\9. Sep\3.1
Octubre: Soportes de convocatoria a las Videoconferencias a realizarse el 24 y 25 de octubre de 2018; e Informe consolidado de la valoración de conocimiento. 
Evidencia: Correo electrónico del 23/10/2018 invitando a la Videoconferencia que se desarrollara el 24 de octubre de 2018 y enlace. 
Correo electrónico del 23/10/2018 invitando a la Videoconferencia que se desarrollara el 25 de octubre de 2018 y enlace.
Correo electrónico del 23/10/2018 enviado con el consolidado de los "Resultados de la Segunda Valoración Trimestral de Conocimientos"
Noviembre: Si soportes de gestiones. 
Diciembre: Correos de las gestiones realizadas por la DSYA para la aplicación de la evaluación de conocimiento a realizarse en diciembre de 2018; correo electrónico del 27/12/2018 con asunto: SOCIALIZACIÓN RESPUESTAS ULTIMA VALORACIÓN TRIMESTRAL DE CONOCIMIENTOS 2018 remitiendo a los responsablesSYA y responsablesCZSYA los resultados de las evaluaciones del 18 y 21 de diciembre de 2018; correo electrónico con asunto: SOCIALIZACIÓN RESULTADOS MEDICIÓN DE SATISFACCIÓN 2018 a realizarse el 21/12/2018. 
Evidencia: Al ser varios soportes se relaciona la ruta NAS donde se encuentran:
\\172.16.9.31\ArchivosICBF\Direccion de Planeación\Monitoreo Plan Anticorrupción\Comp 4. Servicios y Atención al Ciudadano 2018\D. Servicios y Atención\12. Dic\3.1
La OCI recomienda llevar a cabo un cierre de la estrategia que permita evaluar el impacto de las actividades para retroalimentar el proceso y establecer las mejoras a implementar en la siguiente vigencia. </t>
  </si>
  <si>
    <r>
      <t>La Oficina de Control Interno llevó a cabo la revisión de las evidencias aportadas en la ruta NAS por la DSYA encontrando:
Carpeta - Septiembre: Acta y listado de asistencia de fecha 04/09/2018 Objetivo: "estrategia de participación".
Carpeta - Octubre: Pantallazo red social Facebook y Twitter, boletín interno con campaña de participación de fechas 15, 20 y 21 de octubre de 2018.
Acta de fecha 09/10/2018 donde se expone que frente a la realización de los videos que hacen pare Documento Estrategia de Comunicaciones Plan de Participación Ciudadana 2018: "</t>
    </r>
    <r>
      <rPr>
        <i/>
        <sz val="10"/>
        <color theme="1"/>
        <rFont val="Calibri"/>
        <family val="2"/>
        <scheme val="minor"/>
      </rPr>
      <t>no es viable, en la medida en que los nuevos Directores no conocen a profundidad las acciones de participación que se planearon y desarrollaron en el marco de la gestión de la administración anterior, y por tal razón no habría respuesta positiva para la realización de dichos videos. Se propone posponer su realización para el primer trimestre de 2019</t>
    </r>
    <r>
      <rPr>
        <sz val="10"/>
        <color theme="1"/>
        <rFont val="Calibri"/>
        <family val="2"/>
        <scheme val="minor"/>
      </rPr>
      <t xml:space="preserve">".
A partir de lo anterior y las aclaraciones expuestas por la DSYA en la mesa de trabajo realizada el día 10 de enero de 2019 se da por cumplida esta actividad; sin embargo la OCI recomienda que para cualquier ajuste o modificación de actividades en los diferentes planes o estrategias los soportes cuenten con la claridad de las decisiones tomadas, toda vez que el acta aportada en relación a la elaboración de los videos se refería en su contenido a lo considerado por los enlaces de participación sin documentar la decisión avalada al respecto con la no realización de los mismos.
La OCI recomienda tener en cuenta que los soportes que son cargados en la ruta NAS son objeto de verificación y harán parte del seguimiento evaluado por esta dependencia. </t>
    </r>
  </si>
  <si>
    <r>
      <t xml:space="preserve">Se evidencia en la ruta NAS la herramienta de seguimiento que la DSYA implementó durante la vigencia 2018 para cumplir la meta propuesta.
</t>
    </r>
    <r>
      <rPr>
        <b/>
        <sz val="10"/>
        <rFont val="Calibri"/>
        <family val="2"/>
        <scheme val="minor"/>
      </rPr>
      <t xml:space="preserve">Evidencia: </t>
    </r>
    <r>
      <rPr>
        <sz val="10"/>
        <rFont val="Calibri"/>
        <family val="2"/>
        <scheme val="minor"/>
      </rPr>
      <t xml:space="preserve">
\\172.16.9.31\ArchivosICBF\Direccion de Planeación\Monitoreo Plan Anticorrupción\Comp 6. Participación Ciudadana 2018\Plan Participación Ciudadana 2018
</t>
    </r>
  </si>
  <si>
    <t>No se presentó evidencia de avance o cumplimiento</t>
  </si>
  <si>
    <t>Subdirección de  Monitoreo y Evaluación / Directores Regionales Coordinadores de CZ</t>
  </si>
  <si>
    <t>(4) Evaluación y retroalimentación a la gestión institucional en el marco del Modelo Integrado de Planeación y Gestión realizada</t>
  </si>
  <si>
    <t>Realizar evaluación y retroalimentación a la gestión institucional en el marco del Modelo Integrado de Planeación y Gestión - MIPG</t>
  </si>
  <si>
    <t xml:space="preserve"> Informe de  encuestas realizadas.</t>
  </si>
  <si>
    <t>Realizar encuestas de evaluación a la ciudadanía en cada una de las actividades de rendición de cuentas</t>
  </si>
  <si>
    <t xml:space="preserve">
Se realizó seguimiento a la realización de rendición de cuentas programadas. 
Evidencia: 
Informe de seguimiento primer trimestre 2018 rendición de cuentas y mesas públicas del nivel regional y zonal (Enero - Marzo 2018). </t>
  </si>
  <si>
    <t xml:space="preserve">Informe de Rendición de Cuentas realizadas </t>
  </si>
  <si>
    <t>Realizar seguimiento a la realización de la Rendición de Cuentas programadas</t>
  </si>
  <si>
    <t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t>
  </si>
  <si>
    <t xml:space="preserve">estrategia de movilización de rendición de cuentas durante el proceso de Rendición de Cuentas en redes </t>
  </si>
  <si>
    <t xml:space="preserve">Crear Hashtag para movilizar ciudadanía en diferentes temáticas frente a la rendición de cuentas </t>
  </si>
  <si>
    <t>Se actualizaron las presentaciones misionales para fortalecer el componente de información  del proceso de RPC 
Evidencia: Caja de Herramientas
 \\172.16.9.31\ArchivosICBF\Direccion de Planeación\Caja de Herramientas MP y RPC 2018\Caja de Herramientas 2018\</t>
  </si>
  <si>
    <t>Estrategia de Información de RPC y MP en doble vía implementada</t>
  </si>
  <si>
    <t>Diseñar estrategia que permita articular la información de las MP para retroalimentar en las RPC</t>
  </si>
  <si>
    <t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t>
  </si>
  <si>
    <t xml:space="preserve">Oficina Asesora de Comunicaciones/ Subdirección de  Monitoreo y Evaluación </t>
  </si>
  <si>
    <r>
      <t>Estrategia de Comunicación: 
de</t>
    </r>
    <r>
      <rPr>
        <i/>
        <sz val="12"/>
        <color indexed="8"/>
        <rFont val="Calibri"/>
        <family val="2"/>
      </rPr>
      <t xml:space="preserve"> transparencia</t>
    </r>
  </si>
  <si>
    <t xml:space="preserve">Socializar y visibilizar la información </t>
  </si>
  <si>
    <t xml:space="preserve">Dirección de Planeación y Control de Gestión/ Subdirección de Monitoreo y Evaluación,  Gestión Humana, Dirección de Servicios y Atención </t>
  </si>
  <si>
    <t xml:space="preserve">Promoción de la cultura de Rendición de Cuentas promocionada a través del curso 
(25% de los inscritos en el aula virtual de transparencia  logren la certificación) </t>
  </si>
  <si>
    <t>Actualizar y desarrollar en el  curso virtual de trasparencia  el modulo  de rendición de cuentas,  con los servidores públicos    mediante  el acompañamiento y socialización del mismo, con el fin de interiorizar la cultura de rendición de cuentas</t>
  </si>
  <si>
    <t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t>
  </si>
  <si>
    <t>Enlace Servicios y Atención, Enlace comunicaciones/ Directores Regionales Coordinadores de CZ</t>
  </si>
  <si>
    <t>Canales de comunicación: Carteleras virtuales y redes sociales utilizadas desde la convocatoria, publicación de la rendición de cuentas</t>
  </si>
  <si>
    <t>Utilizar los canales  electrónicos de comunicación, durante todo el proceso de rendición de cuentas</t>
  </si>
  <si>
    <t>Dirección de Primera Infancia/ EAS/ Directores Regionales Coordinadores de CZ</t>
  </si>
  <si>
    <t>un total de 1000 Jornadas de Socialización por parte de las EAS que prestan servicio de atención a la Primera Infancia.</t>
  </si>
  <si>
    <t>Promover la conformación y gestión de grupos de control social a las modalidades de atención en primera infancia</t>
  </si>
  <si>
    <t>mesas y rendición de cuentas programadas  realizadas</t>
  </si>
  <si>
    <t>Realizar audiencias publicas,  (209) MP y (33) RPC</t>
  </si>
  <si>
    <t>Se entregó la metodología participativa definida para audiencias de RPC y MS a las Regionales 
Evidencia: Caja de Herramientas
 \\172.16.9.31\ArchivosICBF\Direccion de Planeación\Caja de Herramientas MP y RPC 2018\Caja de Herramientas 2018\</t>
  </si>
  <si>
    <t xml:space="preserve">Subdirección de  Monitoreo y Evaluación </t>
  </si>
  <si>
    <t>Metodología participativa definida para las audiencias de RPC y MP</t>
  </si>
  <si>
    <t>Definir metodología participativa para cada una las audiencias públicas de Rendición Publica de Cuentas y Mesas Publicas</t>
  </si>
  <si>
    <t>Direccion de Servicios y Atención/Directores Regionales Coordinadores de CZ</t>
  </si>
  <si>
    <t xml:space="preserve">confirmación de la publicación de las fechas de RPC y MP  por parte de las Direcciones Regionales </t>
  </si>
  <si>
    <t xml:space="preserve">Publicar la información con antelación  de por lo menos 10 días a la fecha prevista para la realización de las Rendición Publica de Cuentas y Mesas Publicas   en Carteleras dispuestas por cada regional y/o zonal </t>
  </si>
  <si>
    <t>Subdirección de  Monitoreo y Evaluación/Directores Regionales Coordinadores de CZ</t>
  </si>
  <si>
    <t>Contenidos mínimos de información para la RPC y MP en cada Regional / CZ definidos</t>
  </si>
  <si>
    <t>Definir Contenidos mínimos de información para la Rendición Publica de Cuentas y Mesas Publicas en cada Regional / CZ</t>
  </si>
  <si>
    <t>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t>
  </si>
  <si>
    <t>(209) encuestas y/o consultas</t>
  </si>
  <si>
    <t>Encuesta para identificar temática</t>
  </si>
  <si>
    <t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t>
  </si>
  <si>
    <t>Direccion de Servicios y Atención</t>
  </si>
  <si>
    <t xml:space="preserve">Publicar boletín con análisis de PQRS </t>
  </si>
  <si>
    <t>Generar boletín  de  análisis de PQRS</t>
  </si>
  <si>
    <t xml:space="preserve">Se revisa informe de supervisión del contrato de logística.  
Evidencia: Informe de supervisión del Contrato 1830 AGE Andinos, radicado el 31 de julio de 2018 con el  No. I-2018-076893-0101
</t>
  </si>
  <si>
    <t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t>
  </si>
  <si>
    <t>Subdirección de Abastecimiento</t>
  </si>
  <si>
    <t xml:space="preserve">Recursos para logística garantizados </t>
  </si>
  <si>
    <t>Disponer los recursos para la logística de realización o divulgación de RPC y MP</t>
  </si>
  <si>
    <t>Sistema Nacional Bienestar Familiar/Directores Regionales Coordinadores de CZ</t>
  </si>
  <si>
    <t xml:space="preserve">Equipo inter-áreas conformado. Informe de actividades por regional de la rendición de cuentas apoyadas de acuerdo al calendario establecido </t>
  </si>
  <si>
    <t>Definición de equipos regionales que apoyen proceso de rendición de cuentas</t>
  </si>
  <si>
    <t>Dirección de Planeación y Control de Gestión/Oficina de gestión Regional</t>
  </si>
  <si>
    <t xml:space="preserve"> Plan de RPC y MP en marco de la nueva estrategia socializado</t>
  </si>
  <si>
    <t>Socializar plan de RPC y MP en marco de la nueva estrategia con Sede y Directores</t>
  </si>
  <si>
    <t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t>
  </si>
  <si>
    <t xml:space="preserve"> Instrumentos de RPC y MP ajustados</t>
  </si>
  <si>
    <t>Ajuste de instrumentos: Guía y Procedimiento</t>
  </si>
  <si>
    <t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t>
  </si>
  <si>
    <t xml:space="preserve">(1)  Líneas de acción 2018 de rendición de cuentas socializado </t>
  </si>
  <si>
    <t>Ajustar líneas de acción 2018 de rendición pública de cuentas y mesas públicas del ICBF 2018</t>
  </si>
  <si>
    <t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t>
  </si>
  <si>
    <t>(1) Estrategia de RPC y MP rediseñada</t>
  </si>
  <si>
    <t>Rediseñar la estrategia de Rendición de cuentas y Mesas Públicas 2018</t>
  </si>
  <si>
    <r>
      <t>Dentro de las Acciones  Transversales a todos los procesos</t>
    </r>
    <r>
      <rPr>
        <b/>
        <sz val="11"/>
        <color theme="1"/>
        <rFont val="Arial"/>
        <family val="2"/>
      </rPr>
      <t xml:space="preserve"> (Dirección de Contratación)</t>
    </r>
    <r>
      <rPr>
        <sz val="11"/>
        <color theme="1"/>
        <rFont val="Arial"/>
        <family val="2"/>
      </rPr>
      <t xml:space="preserve"> respecto de: 
1.1. Realizar capacitaciones a dirigidas a los supervisores de las Direcciones Regionales y dependencias de la Sede de la Dirección General, respecto del ejercicio de supervisión.
Evidencia la Oficina de Control Interno del ICBF que la Dirección de Contratación </t>
    </r>
    <r>
      <rPr>
        <b/>
        <sz val="11"/>
        <color theme="1"/>
        <rFont val="Arial"/>
        <family val="2"/>
      </rPr>
      <t>CUMPLIÓ</t>
    </r>
    <r>
      <rPr>
        <sz val="11"/>
        <color theme="1"/>
        <rFont val="Arial"/>
        <family val="2"/>
      </rPr>
      <t xml:space="preserve"> con las acciones a las cuales se hizo responsable en este periodo.
Dentro de las Acciones  Transversales a todos los procesos - Acciones Asociadas al Proceso de Adquisición de Bienes y Servicios de la</t>
    </r>
    <r>
      <rPr>
        <b/>
        <sz val="11"/>
        <color theme="1"/>
        <rFont val="Arial"/>
        <family val="2"/>
      </rPr>
      <t xml:space="preserve"> Dirección de Primera de Infancia,</t>
    </r>
    <r>
      <rPr>
        <sz val="11"/>
        <color theme="1"/>
        <rFont val="Arial"/>
        <family val="2"/>
      </rPr>
      <t xml:space="preserve"> están las de: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
Evidencia la Oficina de Control Interno del ICBF que la  Dirección de Primera de Infancia </t>
    </r>
    <r>
      <rPr>
        <b/>
        <sz val="11"/>
        <color theme="1"/>
        <rFont val="Arial"/>
        <family val="2"/>
      </rPr>
      <t>CUMPLIÓ</t>
    </r>
    <r>
      <rPr>
        <sz val="11"/>
        <color theme="1"/>
        <rFont val="Arial"/>
        <family val="2"/>
      </rPr>
      <t xml:space="preserve"> con las acciones a las cuales se hizo responsable.
</t>
    </r>
  </si>
  <si>
    <r>
      <t xml:space="preserve">DENTRO DE LAS ACCIONES ASOCIADAS </t>
    </r>
    <r>
      <rPr>
        <b/>
        <sz val="11"/>
        <rFont val="Arial"/>
        <family val="2"/>
      </rPr>
      <t>AL PROCESO DE INSPECCIÓN, VIGILANCIA Y CONTROL</t>
    </r>
    <r>
      <rPr>
        <sz val="11"/>
        <rFont val="Arial"/>
        <family val="2"/>
      </rPr>
      <t xml:space="preserve">, ESTÁN LAS DE:
</t>
    </r>
    <r>
      <rPr>
        <b/>
        <sz val="11"/>
        <rFont val="Arial"/>
        <family val="2"/>
      </rPr>
      <t>1.1</t>
    </r>
    <r>
      <rPr>
        <sz val="11"/>
        <rFont val="Arial"/>
        <family val="2"/>
      </rPr>
      <t xml:space="preserve">  Socializar los requisitos técnico - administrativos, legales y financieros a los equipos que participan a nivel regional en la aplicación del procedimiento de Licencias de Funcionamiento – 30-11-2018.  
</t>
    </r>
    <r>
      <rPr>
        <b/>
        <sz val="11"/>
        <rFont val="Arial"/>
        <family val="2"/>
      </rPr>
      <t>1.2</t>
    </r>
    <r>
      <rPr>
        <sz val="11"/>
        <rFont val="Arial"/>
        <family val="2"/>
      </rPr>
      <t xml:space="preserve">  Establecer un plan de trabajo para realizar visita a seis (6) regionales del ICBF en relación con la revisión de una muestra de los actos administrativos de las licencias de funcionamiento y personerías jurídicas – 28-02-2018 </t>
    </r>
    <r>
      <rPr>
        <b/>
        <sz val="11"/>
        <rFont val="Arial"/>
        <family val="2"/>
      </rPr>
      <t>CUMPLIDA</t>
    </r>
    <r>
      <rPr>
        <sz val="11"/>
        <rFont val="Arial"/>
        <family val="2"/>
      </rPr>
      <t xml:space="preserve"> en el primer cuatrimestre
</t>
    </r>
    <r>
      <rPr>
        <b/>
        <sz val="11"/>
        <rFont val="Arial"/>
        <family val="2"/>
      </rPr>
      <t>1.3</t>
    </r>
    <r>
      <rPr>
        <sz val="11"/>
        <rFont val="Arial"/>
        <family val="2"/>
      </rPr>
      <t xml:space="preserve">  Realizar la revisión de una muestra de los actos administrativos de las licencias de funcionamiento y personerías jurídicas en las regionales seleccionadas – 30-11-2018.
</t>
    </r>
    <r>
      <rPr>
        <b/>
        <sz val="11"/>
        <rFont val="Arial"/>
        <family val="2"/>
      </rPr>
      <t xml:space="preserve">
1.4</t>
    </r>
    <r>
      <rPr>
        <sz val="11"/>
        <rFont val="Arial"/>
        <family val="2"/>
      </rPr>
      <t xml:space="preserve">  Realizar seguimiento a los compromisos adquiridos en las revisiones de los actos administrativos – 29-12-2018.
Evidencia la Oficina de Control Interno del ICBF que la   Oficina de Aseguramiento de la Calidad en el termino de la anualidad </t>
    </r>
    <r>
      <rPr>
        <b/>
        <sz val="11"/>
        <rFont val="Arial"/>
        <family val="2"/>
      </rPr>
      <t>CUMPLIÓ</t>
    </r>
    <r>
      <rPr>
        <sz val="11"/>
        <rFont val="Arial"/>
        <family val="2"/>
      </rPr>
      <t xml:space="preserve"> con las acciones a las cuales se hizo responsable.
</t>
    </r>
  </si>
  <si>
    <r>
      <t xml:space="preserve">Durante el ultimo cuatrimestre se evidencia las auditorías al SGSI a las Regionales Cesar, Putumayo,  Sede de la Dirección General, las cuales cuentan con su respectivo compromiso de confidencialidad.  
</t>
    </r>
    <r>
      <rPr>
        <b/>
        <sz val="11"/>
        <color theme="1"/>
        <rFont val="Arial"/>
        <family val="2"/>
      </rPr>
      <t xml:space="preserve">Evidencia: </t>
    </r>
    <r>
      <rPr>
        <sz val="11"/>
        <color theme="1"/>
        <rFont val="Arial"/>
        <family val="2"/>
      </rPr>
      <t>Compromisos de Confidencialidad de la auditorías adelantadas en el cuatrimestre.</t>
    </r>
  </si>
  <si>
    <r>
      <t xml:space="preserve">Se verificaron las evidencias de la realización de las acciones descritas mensualmente:
1. Se evidencia la lista de asistencia. Sensibilización Ley 734 Octubre: Regional amazonas 24/10/18; Noviembre: Tolima, Norte de Santander, Nariño, Cesar 
2. Se evidencia matriz de seguimiento de los procesos al mes de noviembre.
Se evidencia que las actividades han sido </t>
    </r>
    <r>
      <rPr>
        <b/>
        <sz val="11"/>
        <color theme="1"/>
        <rFont val="Arial"/>
        <family val="2"/>
      </rPr>
      <t>Cumplidas.</t>
    </r>
  </si>
  <si>
    <r>
      <t xml:space="preserve">Se verificaron las evidencias de la realización de las acciones descritas mensualmente, quedando </t>
    </r>
    <r>
      <rPr>
        <b/>
        <sz val="11"/>
        <color theme="1"/>
        <rFont val="Arial"/>
        <family val="2"/>
      </rPr>
      <t>Cumplidas</t>
    </r>
    <r>
      <rPr>
        <sz val="11"/>
        <color theme="1"/>
        <rFont val="Arial"/>
        <family val="2"/>
      </rPr>
      <t xml:space="preserve">:
1. De la versión anterior de los instrumentos se evidencia la socialización en el mes de junio.  De la actualización de los instrumentos, se  evidenció la publicación de los mismos en la página Web de la entidad.
2. Se evidencia la Resolución 14741 del 24 de Diciembre de 2018 por medio de la cual se actualizan los instrumentos de la información pública entre ellos el Índice de Información clasificada y reservada.  
3.   Realización Informes mensuales para el monitoreo de los presuntos actos de corrupción de las cuales ninguna corresponde a la tipología: Uso indebido de la información clasificada y reservada”.
</t>
    </r>
    <r>
      <rPr>
        <b/>
        <sz val="11"/>
        <color theme="1"/>
        <rFont val="Arial"/>
        <family val="2"/>
      </rPr>
      <t xml:space="preserve">Recomendación: </t>
    </r>
    <r>
      <rPr>
        <sz val="11"/>
        <color theme="1"/>
        <rFont val="Arial"/>
        <family val="2"/>
      </rPr>
      <t>Identificar en el archivo Excel la fecha de elaboración/actualización de cada uno de los instrumentos.</t>
    </r>
  </si>
  <si>
    <r>
      <t xml:space="preserve">Se evidencia la realización de ajustes en la herramienta SIMEI tales como:
- Se actualiza el modulo de hojas de vida para que los usuarios puedan formular los nuevos indicadores e incluir los nuevos campos para alinear las dimensiones y políticas del nuevo MIPG. Adicionalmente el administrador podrá actualizar los códigos SIIF al momento de formularlos y tendrá la opción de cargar las plantillas base de las hojas de vida de los indicadores en PDF.
- Crear las hojas de vida de los nuevos indicadores con los campos solicitados para el MIPG y las nuevas líneas estratégicas para el cuatrienio. Adicionalmente el usuario administrador tendrá acceso a nuevas funcionalidades de verificación y aprobación indicadores, y generación de actas.  
- Usuarios revisen las hojas de vida de los indicadores con los nuevos campos solicitados para la alineación del nuevo MIPG, a si mismo podrán realizar seguimiento a las observaciones realizadas en la formulación de los indicadores. Los administradores del sistema tendrán la opción de aprobar los indicadores propuestos por las áreas y generar el acta de la reunión de mesa técnica.
- Con los ajustes en SIMEI los directores de las áreas de la sede nacional tendrán la opción de aprobar los indicadores de sus áreas; adicionalmente se ajustó la consulta externa de las hojas de vida para que desde intranet cualquier usuario  pueda verificar las hojas de vida de los indicadores.
</t>
    </r>
    <r>
      <rPr>
        <b/>
        <sz val="11"/>
        <color theme="1"/>
        <rFont val="Arial"/>
        <family val="2"/>
      </rPr>
      <t xml:space="preserve">Evidencia: </t>
    </r>
    <r>
      <rPr>
        <sz val="11"/>
        <color theme="1"/>
        <rFont val="Arial"/>
        <family val="2"/>
      </rPr>
      <t xml:space="preserve">4 formatos de requerimientos de cambios informáticos correspondientes a los meses de Septiembre, noviembre y diciembre.
</t>
    </r>
  </si>
  <si>
    <t xml:space="preserve"> ENERO 2019</t>
  </si>
  <si>
    <t xml:space="preserve"> ENERO- 2018_</t>
  </si>
  <si>
    <r>
      <t xml:space="preserve">Se consulta página web del ICBF, encontrando en el siguiente link: https://www.icbf.gov.co/sites/default/files/lineamientos_participacion_ciudadana_2018.pdf el documento publicado, sin embargo éste no cumplió la actividad dentro de la fecha prevista. 
</t>
    </r>
    <r>
      <rPr>
        <b/>
        <sz val="10"/>
        <color theme="1"/>
        <rFont val="Calibri"/>
        <family val="2"/>
        <scheme val="minor"/>
      </rPr>
      <t xml:space="preserve">
Evidencia:
</t>
    </r>
    <r>
      <rPr>
        <sz val="10"/>
        <color theme="1"/>
        <rFont val="Calibri"/>
        <family val="2"/>
        <scheme val="minor"/>
      </rPr>
      <t xml:space="preserve">
Acta del 28/06/2018 de la DSYA.</t>
    </r>
  </si>
  <si>
    <r>
      <t xml:space="preserve">Mapa de riesgos de corrupción
Objetivo: </t>
    </r>
    <r>
      <rPr>
        <b/>
        <i/>
        <sz val="11"/>
        <color theme="1"/>
        <rFont val="Calibri"/>
        <family val="2"/>
        <scheme val="minor"/>
      </rPr>
      <t>Fortalecer la cultura de la prevención del riesgo de corrupción, identificando, analizando y controlando las causas de los posibles hechos generadores de corrupción.</t>
    </r>
  </si>
  <si>
    <r>
      <t xml:space="preserve">Se realizó en julio una socialización sobre la gestión de riesgos de corrupción y su metodología.
</t>
    </r>
    <r>
      <rPr>
        <b/>
        <sz val="11"/>
        <color theme="1"/>
        <rFont val="Calibri"/>
        <family val="2"/>
        <scheme val="minor"/>
      </rPr>
      <t>Evidencia:</t>
    </r>
    <r>
      <rPr>
        <sz val="11"/>
        <color theme="1"/>
        <rFont val="Calibri"/>
        <family val="2"/>
        <scheme val="minor"/>
      </rPr>
      <t xml:space="preserve"> Acta de reunión y lista de asistencia de capacitación a miembros de mesa de transparencia el 27 de julio de 2018 y presentación en power point sobre metodología gestión de riesgos de corrupción.  </t>
    </r>
  </si>
  <si>
    <r>
      <t xml:space="preserve">En el mes de Enero del 2018 se presentó en comité de desarrollo administrativo la matriz del Plan Anticorrupción para el año en curso. Se presentaron los riesgos, mapas de calor y planes de tratamientos. La matriz se aprobó y se realizó la publicación en la Web y en la Intranet de la Entidad.
</t>
    </r>
    <r>
      <rPr>
        <b/>
        <sz val="11"/>
        <color theme="1"/>
        <rFont val="Calibri"/>
        <family val="2"/>
        <scheme val="minor"/>
      </rPr>
      <t xml:space="preserve">
Evidencia:</t>
    </r>
    <r>
      <rPr>
        <sz val="11"/>
        <color theme="1"/>
        <rFont val="Calibri"/>
        <family val="2"/>
        <scheme val="minor"/>
      </rPr>
      <t xml:space="preserve"> Reunión Comité presencial de Desarrollo Administrativo realizado el 26 de enero de 2018. 
Matriz de Riesgos de Corrupción publicada en la Web y en la intranet. https://www.icbf.gov.co/gestion-transparencia/transparencia/planeacion/plan-anticorrupcion?f%5B0%5D=field_date%3A2018 
</t>
    </r>
    <r>
      <rPr>
        <b/>
        <sz val="11"/>
        <color theme="1"/>
        <rFont val="Calibri"/>
        <family val="2"/>
        <scheme val="minor"/>
      </rPr>
      <t xml:space="preserve">
Actividad cumplida con corte a 30 de abril</t>
    </r>
  </si>
  <si>
    <r>
      <t xml:space="preserve">La Subdirección de Mejoramiento consolido con cada uno de los referentes los riesgos de corrupción en una matriz. Dicha matriz fue validada por el Comité de Desarrollo Administrativo.
</t>
    </r>
    <r>
      <rPr>
        <b/>
        <sz val="11"/>
        <color theme="1"/>
        <rFont val="Calibri"/>
        <family val="2"/>
        <scheme val="minor"/>
      </rPr>
      <t>Evidencia</t>
    </r>
    <r>
      <rPr>
        <sz val="11"/>
        <color theme="1"/>
        <rFont val="Calibri"/>
        <family val="2"/>
        <scheme val="minor"/>
      </rPr>
      <t xml:space="preserve">: Reunión Comité presencial de Desarrollo Administrativo realizado el 26 de enero de 2018. 
Matriz de Riesgos de Corrupción consolidada. https://www.icbf.gov.co/gestion-transparencia/transparencia/planeacion/plan-anticorrupcion?f%5B0%5D=field_date%3A2018 
</t>
    </r>
    <r>
      <rPr>
        <b/>
        <sz val="11"/>
        <color theme="1"/>
        <rFont val="Calibri"/>
        <family val="2"/>
        <scheme val="minor"/>
      </rPr>
      <t xml:space="preserve">
Actividad cumplida con corte a 30 de abril</t>
    </r>
  </si>
  <si>
    <r>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t>
    </r>
    <r>
      <rPr>
        <b/>
        <sz val="11"/>
        <color theme="1"/>
        <rFont val="Calibri"/>
        <family val="2"/>
        <scheme val="minor"/>
      </rPr>
      <t xml:space="preserve">
Evidencia</t>
    </r>
    <r>
      <rPr>
        <sz val="11"/>
        <color theme="1"/>
        <rFont val="Calibri"/>
        <family val="2"/>
        <scheme val="minor"/>
      </rPr>
      <t xml:space="preserve">: Evidencia: Reunión Comité presencial de Desarrollo Administrativo realizado el 26 de enero de 2018. 
Matriz de Riesgos de Corrupción publicada en la Web y en la intranet. https://www.icbf.gov.co/gestion-transparencia/transparencia/planeacion/plan-anticorrupcion?f%5B0%5D=field_date%3A2018  
</t>
    </r>
    <r>
      <rPr>
        <b/>
        <sz val="11"/>
        <color theme="1"/>
        <rFont val="Calibri"/>
        <family val="2"/>
        <scheme val="minor"/>
      </rPr>
      <t>Actividad cumplida con corte a 30 de abril</t>
    </r>
  </si>
  <si>
    <r>
      <t xml:space="preserve">En el mes de Enero se validaron con el Comité de Desarrollo Administrativo (Comité Institucional de Gestión y Desempeño) los riesgos de corrupción identificados por los procesos. 
</t>
    </r>
    <r>
      <rPr>
        <b/>
        <sz val="11"/>
        <color theme="1"/>
        <rFont val="Calibri"/>
        <family val="2"/>
        <scheme val="minor"/>
      </rPr>
      <t xml:space="preserve">Evidencia: </t>
    </r>
    <r>
      <rPr>
        <sz val="11"/>
        <color theme="1"/>
        <rFont val="Calibri"/>
        <family val="2"/>
        <scheme val="minor"/>
      </rPr>
      <t xml:space="preserve">Acta de reunión del 29 de enero con el Comité de Desarrollo Administrativo (Comité Institucional de Gestión y Desempeño) y correos electrónicos de aprobación del Plan Anticorrupción y de Atención al Ciudadano 2018. </t>
    </r>
  </si>
  <si>
    <r>
      <t xml:space="preserve">En el primer semestre se envió un informe de requerimientos y ajustes funcionales para la administración de riesgos a ISOLUCION  tomando en cuenta el lineamiento del DAFP. En Junio se entregaron los requerimientos y se realizó el despliegue de pruebas para la versión 4.6. 
Por otro lado, se realizó informe de seguimiento del Plan de Tratamiento de Gestión de los Riesgos de Corrupción. 
</t>
    </r>
    <r>
      <rPr>
        <b/>
        <sz val="11"/>
        <color theme="1"/>
        <rFont val="Calibri"/>
        <family val="2"/>
        <scheme val="minor"/>
      </rPr>
      <t xml:space="preserve">Evidencia: </t>
    </r>
    <r>
      <rPr>
        <sz val="11"/>
        <color theme="1"/>
        <rFont val="Calibri"/>
        <family val="2"/>
        <scheme val="minor"/>
      </rPr>
      <t xml:space="preserve">Actas de Reunión con Isolucion el 13 de junio de 2018 donde se solicitaron los requerimientos para la nueva versión del aplicativo y se 
socializaron las incidencias. 
Informe de requerimientos de ajustes funcionales. 
Presentación en power point de  informe de seguimiento del plan de tratamiento de  gestión de los riesgos de corrupción.  </t>
    </r>
  </si>
  <si>
    <r>
      <t xml:space="preserve">La matriz de riesgos de corrupción y la política de gestión del riesgo se encuentran publicadas en la página Web de la entidad.
</t>
    </r>
    <r>
      <rPr>
        <b/>
        <sz val="11"/>
        <color theme="1"/>
        <rFont val="Calibri"/>
        <family val="2"/>
        <scheme val="minor"/>
      </rPr>
      <t>Evidencia:</t>
    </r>
    <r>
      <rPr>
        <sz val="11"/>
        <color theme="1"/>
        <rFont val="Calibri"/>
        <family val="2"/>
        <scheme val="minor"/>
      </rPr>
      <t xml:space="preserve"> Políticas de gestión del riesgo: https://www.icbf.gov.co/instituto/sistema-integrado-gestion
Matriz de Riesgos de Corrupción:
https://www.icbf.gov.co/gestion-transparencia/transparencia/planeacion/plan-anticorrupcion?f%5B0%5D=field_date%3A2018  
</t>
    </r>
    <r>
      <rPr>
        <b/>
        <sz val="11"/>
        <color theme="1"/>
        <rFont val="Calibri"/>
        <family val="2"/>
        <scheme val="minor"/>
      </rPr>
      <t>Actividad cumplida con corte a 30 de abril</t>
    </r>
  </si>
  <si>
    <r>
      <t xml:space="preserve">Se publicó la G3.MI Guía gestión de riesgos y peligros en versión 5 el 14/03/2018
</t>
    </r>
    <r>
      <rPr>
        <b/>
        <sz val="11"/>
        <color theme="1"/>
        <rFont val="Calibri"/>
        <family val="2"/>
        <scheme val="minor"/>
      </rPr>
      <t xml:space="preserve">Evidencia: </t>
    </r>
    <r>
      <rPr>
        <sz val="11"/>
        <color theme="1"/>
        <rFont val="Calibri"/>
        <family val="2"/>
        <scheme val="minor"/>
      </rPr>
      <t xml:space="preserve"> https://www.icbf.gov.co/sites/default/files/procesos/g3.mi_guia_de_gestion_de_riesgos_y_peligros_v5.pdf
</t>
    </r>
    <r>
      <rPr>
        <b/>
        <sz val="11"/>
        <color theme="1"/>
        <rFont val="Calibri"/>
        <family val="2"/>
        <scheme val="minor"/>
      </rPr>
      <t xml:space="preserve">
Actividad cumplida con corte a 30 de abril</t>
    </r>
  </si>
  <si>
    <r>
      <t xml:space="preserve">Publicación de Boletines VIVE ICBF. 
</t>
    </r>
    <r>
      <rPr>
        <b/>
        <sz val="11"/>
        <color theme="1"/>
        <rFont val="Calibri"/>
        <family val="2"/>
        <scheme val="minor"/>
      </rPr>
      <t>Evidencia:</t>
    </r>
    <r>
      <rPr>
        <sz val="11"/>
        <color theme="1"/>
        <rFont val="Calibri"/>
        <family val="2"/>
        <scheme val="minor"/>
      </rPr>
      <t xml:space="preserve"> Publicación de boletines VIVE ICBF  No 17 del 21/05/18, No 18 del 28/05/18 y No 21 del 18/06/18. </t>
    </r>
  </si>
  <si>
    <r>
      <t xml:space="preserve">Publicación de Boletines VIVE ICBF. 
</t>
    </r>
    <r>
      <rPr>
        <b/>
        <sz val="11"/>
        <color theme="1"/>
        <rFont val="Calibri"/>
        <family val="2"/>
        <scheme val="minor"/>
      </rPr>
      <t>Evidencia:</t>
    </r>
    <r>
      <rPr>
        <sz val="11"/>
        <color theme="1"/>
        <rFont val="Calibri"/>
        <family val="2"/>
        <scheme val="minor"/>
      </rPr>
      <t xml:space="preserve"> Publicación de boletines VIVE ICBF  No 40 al 47  emitidos durante los meses Octubre a diciembre. </t>
    </r>
  </si>
  <si>
    <r>
      <t xml:space="preserve">Se realizó el envió del mail a los responsables del tratamiento de los riesgos de corrupción y se procedió a realizar la revisión de las Evidencias adjuntadas por los responsables.
</t>
    </r>
    <r>
      <rPr>
        <b/>
        <sz val="11"/>
        <color theme="1"/>
        <rFont val="Calibri"/>
        <family val="2"/>
        <scheme val="minor"/>
      </rPr>
      <t>Evidencia:</t>
    </r>
    <r>
      <rPr>
        <sz val="11"/>
        <color theme="1"/>
        <rFont val="Calibri"/>
        <family val="2"/>
        <scheme val="minor"/>
      </rPr>
      <t xml:space="preserve"> Correos mensuales enviados a los referentes épicos para hacer seguimiento al diligenciamiento de las Evidencias que soportan la gestión de riesgos de corrupción. Correos del 31 de mayo, 04 de julio, 31 de julio y 29 de agosto de 2018. 
Matriz de seguimiento al diligenciamiento de la información de riesgos de corrupción. </t>
    </r>
  </si>
  <si>
    <r>
      <t xml:space="preserve">En el mes de Junio se envio un mail a los lideres de procesos para que manifestaran si se ha presentado materialización de riesgos de calidad o de corrupción en el segundo cuatrimestre del año en curso. Los lideres respondieron via mail y se realizo la consolidación de lo informado.
</t>
    </r>
    <r>
      <rPr>
        <b/>
        <sz val="11"/>
        <color theme="1"/>
        <rFont val="Calibri"/>
        <family val="2"/>
        <scheme val="minor"/>
      </rPr>
      <t>Evidencia:</t>
    </r>
    <r>
      <rPr>
        <sz val="11"/>
        <color theme="1"/>
        <rFont val="Calibri"/>
        <family val="2"/>
        <scheme val="minor"/>
      </rPr>
      <t xml:space="preserve"> Correo electrónico enviado por la Subdirección de Mejoramiento Organizacional el 8 de junio de 2018. </t>
    </r>
  </si>
  <si>
    <r>
      <t xml:space="preserve">Se recibieron  y consolidaron respuestas del correo electronico enviado el 8 de junio de 2018. 
</t>
    </r>
    <r>
      <rPr>
        <b/>
        <sz val="11"/>
        <color theme="1"/>
        <rFont val="Calibri"/>
        <family val="2"/>
        <scheme val="minor"/>
      </rPr>
      <t>Evidencia</t>
    </r>
    <r>
      <rPr>
        <sz val="11"/>
        <color theme="1"/>
        <rFont val="Calibri"/>
        <family val="2"/>
        <scheme val="minor"/>
      </rPr>
      <t xml:space="preserve">: Cuadro de consolidación con las respuestas de las áreas responsables de los riesgos de corrupción y presentación en power point de seguimiento de materialización de riesgos con corte a junio 2018. </t>
    </r>
  </si>
  <si>
    <r>
      <t xml:space="preserve">En Mayo se realizó la publicación en SIMEI  de los indicadores consolidados de gestión de  riesgos de corrupción y de calidad. 
</t>
    </r>
    <r>
      <rPr>
        <b/>
        <sz val="11"/>
        <color theme="1"/>
        <rFont val="Calibri"/>
        <family val="2"/>
        <scheme val="minor"/>
      </rPr>
      <t>Evidencia</t>
    </r>
    <r>
      <rPr>
        <sz val="11"/>
        <color theme="1"/>
        <rFont val="Calibri"/>
        <family val="2"/>
        <scheme val="minor"/>
      </rPr>
      <t xml:space="preserve">: Publicación en SIMEI de reporte de indicador para riesgos de corrupción y de calidad gestionados (A13-PT2-05 Porcentaje de Riesgos de Corrupción Gestionados y A13-PT2-07 Porcentaje de Riesgos Gestionados). Correo con las plantillas de registro de los indicadores y cuadro de excel donde se detalla  el avance del indicador por dependencia, regional y centro zonal. </t>
    </r>
  </si>
  <si>
    <r>
      <t xml:space="preserve">Teniendo en cuenta que es un indicador cuatrimestral, en el mes de septiembre se realizo el reporte del calculo del indicadores de los riesgos de corrupción. 
</t>
    </r>
    <r>
      <rPr>
        <b/>
        <sz val="11"/>
        <color theme="1"/>
        <rFont val="Calibri"/>
        <family val="2"/>
        <scheme val="minor"/>
      </rPr>
      <t xml:space="preserve">Evidencia: </t>
    </r>
    <r>
      <rPr>
        <sz val="11"/>
        <color theme="1"/>
        <rFont val="Calibri"/>
        <family val="2"/>
        <scheme val="minor"/>
      </rPr>
      <t>Se adjunta documento de Word donde se visualiza lo reportado en SIMEI.</t>
    </r>
  </si>
  <si>
    <r>
      <t xml:space="preserve">La Oficina de Control Interno realizó el seguimiento a la gestión de riesgos de corrupción.
</t>
    </r>
    <r>
      <rPr>
        <b/>
        <sz val="11"/>
        <color theme="1"/>
        <rFont val="Calibri"/>
        <family val="2"/>
        <scheme val="minor"/>
      </rPr>
      <t>Evidencia:</t>
    </r>
    <r>
      <rPr>
        <sz val="11"/>
        <color theme="1"/>
        <rFont val="Calibri"/>
        <family val="2"/>
        <scheme val="minor"/>
      </rPr>
      <t xml:space="preserve">  Informe cuatrimestral (corte: mayo a agosto de 2018)</t>
    </r>
  </si>
  <si>
    <r>
      <t xml:space="preserve">La Oficina de Control Interno realizó el seguimiento a la gestión de riesgos de corrupción.
</t>
    </r>
    <r>
      <rPr>
        <b/>
        <sz val="11"/>
        <color theme="1"/>
        <rFont val="Calibri"/>
        <family val="2"/>
        <scheme val="minor"/>
      </rPr>
      <t xml:space="preserve">Evidencia: </t>
    </r>
    <r>
      <rPr>
        <sz val="11"/>
        <color theme="1"/>
        <rFont val="Calibri"/>
        <family val="2"/>
        <scheme val="minor"/>
      </rPr>
      <t>El 14 de Septiembre se publica en la página web el seguimiento al segundo cuatrimestre del 2018 al PAAC.</t>
    </r>
  </si>
  <si>
    <r>
      <t xml:space="preserve">La Oficina de Control Interno verificó las Evidencias de la gestión de riesgos de corrupción. 
</t>
    </r>
    <r>
      <rPr>
        <b/>
        <sz val="11"/>
        <color theme="1"/>
        <rFont val="Calibri"/>
        <family val="2"/>
        <scheme val="minor"/>
      </rPr>
      <t xml:space="preserve">
Evidencia: </t>
    </r>
    <r>
      <rPr>
        <sz val="11"/>
        <color theme="1"/>
        <rFont val="Calibri"/>
        <family val="2"/>
        <scheme val="minor"/>
      </rPr>
      <t xml:space="preserve">  Informe cuatrimestral (corte: mayo a agosto de 2018)</t>
    </r>
  </si>
  <si>
    <r>
      <t xml:space="preserve">La Oficina de Control Interno elaboró el informe de seguimiento a la gestión de riesgos de corrupción. </t>
    </r>
    <r>
      <rPr>
        <b/>
        <sz val="11"/>
        <color theme="1"/>
        <rFont val="Calibri"/>
        <family val="2"/>
        <scheme val="minor"/>
      </rPr>
      <t xml:space="preserve">
Evidencia:</t>
    </r>
    <r>
      <rPr>
        <sz val="11"/>
        <color theme="1"/>
        <rFont val="Calibri"/>
        <family val="2"/>
        <scheme val="minor"/>
      </rPr>
      <t xml:space="preserve">   Informe cuatrimestral (corte: mayo a agosto de 2018)</t>
    </r>
  </si>
  <si>
    <r>
      <t xml:space="preserve">Rendición de cuentas
Objetivo: </t>
    </r>
    <r>
      <rPr>
        <b/>
        <i/>
        <sz val="12"/>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</si>
  <si>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
Se envió estrategia de RPC y MP sobre la Rendición de Cuentas 2018 por parte del Subdirector de Monitoreo y Evaluación de la Dirección de Planeación y Control de Gestión.
</t>
    </r>
    <r>
      <rPr>
        <b/>
        <sz val="12"/>
        <color theme="1"/>
        <rFont val="Calibri"/>
        <family val="2"/>
        <scheme val="minor"/>
      </rPr>
      <t xml:space="preserve">
Evidencia: </t>
    </r>
    <r>
      <rPr>
        <sz val="12"/>
        <color theme="1"/>
        <rFont val="Calibri"/>
        <family val="2"/>
        <scheme val="minor"/>
      </rPr>
      <t xml:space="preserve">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t>
    </r>
    <r>
      <rPr>
        <b/>
        <sz val="12"/>
        <color theme="1"/>
        <rFont val="Calibri"/>
        <family val="2"/>
        <scheme val="minor"/>
      </rPr>
      <t xml:space="preserve">
Actividad cumplida con corte a 30 de abril</t>
    </r>
  </si>
  <si>
    <r>
      <t xml:space="preserve">Se enviaron orientaciones sobre la Rendición de Cuentas 2018 por parte del Subdirector de Monitoreo y Evaluación de la Dirección de Planeación y Control de Gestión.
</t>
    </r>
    <r>
      <rPr>
        <b/>
        <sz val="12"/>
        <color theme="1"/>
        <rFont val="Calibri"/>
        <family val="2"/>
        <scheme val="minor"/>
      </rPr>
      <t xml:space="preserve">Evidencia: </t>
    </r>
    <r>
      <rPr>
        <sz val="12"/>
        <color theme="1"/>
        <rFont val="Calibri"/>
        <family val="2"/>
        <scheme val="minor"/>
      </rPr>
      <t xml:space="preserve">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t>
    </r>
    <r>
      <rPr>
        <b/>
        <sz val="12"/>
        <color theme="1"/>
        <rFont val="Calibri"/>
        <family val="2"/>
        <scheme val="minor"/>
      </rPr>
      <t>Actividad cumplida con corte a 30 de abril</t>
    </r>
  </si>
  <si>
    <r>
      <t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t>
    </r>
    <r>
      <rPr>
        <b/>
        <sz val="12"/>
        <color theme="1"/>
        <rFont val="Calibri"/>
        <family val="2"/>
        <scheme val="minor"/>
      </rPr>
      <t xml:space="preserve">Evidencia: </t>
    </r>
    <r>
      <rPr>
        <sz val="12"/>
        <color theme="1"/>
        <rFont val="Calibri"/>
        <family val="2"/>
        <scheme val="minor"/>
      </rPr>
      <t xml:space="preserve">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t>
    </r>
    <r>
      <rPr>
        <b/>
        <sz val="12"/>
        <color theme="1"/>
        <rFont val="Calibri"/>
        <family val="2"/>
        <scheme val="minor"/>
      </rPr>
      <t xml:space="preserve">
Actividad cumplida con corte a 30 de abril</t>
    </r>
  </si>
  <si>
    <r>
      <t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t>
    </r>
    <r>
      <rPr>
        <sz val="12"/>
        <color theme="1"/>
        <rFont val="Calibri"/>
        <family val="2"/>
        <scheme val="minor"/>
      </rPr>
      <t xml:space="preserve">Caja de Herramientas \\172.16.9.31\ArchivosICBF\Direccion de Planeación\Caja de Herramientas MP y RPC 2018\Caja de Herramientas 2018\
</t>
    </r>
  </si>
  <si>
    <r>
      <t xml:space="preserve">Se   realizó una videoconferencia el 18/04/2018 con la participación de  33 regionales conectadas en intranet donde se socializó  el plan de Rendición de cuentas 2018
</t>
    </r>
    <r>
      <rPr>
        <b/>
        <sz val="12"/>
        <rFont val="Calibri"/>
        <family val="2"/>
        <scheme val="minor"/>
      </rPr>
      <t>Evidencia</t>
    </r>
    <r>
      <rPr>
        <sz val="12"/>
        <rFont val="Calibri"/>
        <family val="2"/>
        <scheme val="minor"/>
      </rPr>
      <t xml:space="preserve">: Lista de asistencia de videoconferencia realizada el 18 de abril de 2018 sobre propuestas e inquietudes del proceso de rendición de cuentas. 
Presentación en power point "Rendición pública de cuentas 2018"
</t>
    </r>
    <r>
      <rPr>
        <sz val="12"/>
        <color theme="1"/>
        <rFont val="Calibri"/>
        <family val="2"/>
        <scheme val="minor"/>
      </rPr>
      <t xml:space="preserve">Caja de Herramientas \\172.16.9.31\ArchivosICBF\Direccion de Planeación\Caja de Herramientas MP y RPC 2018\Caja de Herramientas 2018\
</t>
    </r>
    <r>
      <rPr>
        <b/>
        <sz val="12"/>
        <color theme="1"/>
        <rFont val="Calibri"/>
        <family val="2"/>
        <scheme val="minor"/>
      </rPr>
      <t xml:space="preserve">
Actividad cumplida con corte a 30 de abril</t>
    </r>
  </si>
  <si>
    <r>
      <t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t>
    </r>
    <r>
      <rPr>
        <b/>
        <sz val="12"/>
        <rFont val="Calibri"/>
        <family val="2"/>
        <scheme val="minor"/>
      </rPr>
      <t>Actividad cumplida con corte a 30 de abril</t>
    </r>
  </si>
  <si>
    <r>
      <t xml:space="preserve">En la videoconferencia del 18/04/18 se dio a conocer el equipo interáreas conformado
</t>
    </r>
    <r>
      <rPr>
        <sz val="12"/>
        <color theme="1"/>
        <rFont val="Calibri"/>
        <family val="2"/>
        <scheme val="minor"/>
      </rPr>
      <t>Evidencia: Lista de asistencia de videoconferencia realizada el 18 de abril de 2018 con respecto a propuestas e inquietudes del proceso de rendición de cuentas. 
Presentación en power point "Rendición pública de cuentas 2018"</t>
    </r>
  </si>
  <si>
    <r>
      <t xml:space="preserve">Se evidencia un memorando del mes de Febrero de 2018 en el que se dan directrices para la Rendición de Cuentas 2018, pero no se cuenta con la evidencia de conformación de los  equipos regionales que apoyen la rendición de cuentas (equipo Interáreas tal como lo menciona la meta).
</t>
    </r>
    <r>
      <rPr>
        <b/>
        <sz val="12"/>
        <color theme="1"/>
        <rFont val="Calibri"/>
        <family val="2"/>
        <scheme val="minor"/>
      </rPr>
      <t xml:space="preserve">
Actividad No Cumplida</t>
    </r>
  </si>
  <si>
    <r>
      <t xml:space="preserve">Se verificó la información de acuerdo con las evidencias reportadas.
</t>
    </r>
    <r>
      <rPr>
        <b/>
        <sz val="12"/>
        <color theme="1"/>
        <rFont val="Calibri"/>
        <family val="2"/>
        <scheme val="minor"/>
      </rPr>
      <t>Evidencia:</t>
    </r>
    <r>
      <rPr>
        <sz val="12"/>
        <color theme="1"/>
        <rFont val="Calibri"/>
        <family val="2"/>
        <scheme val="minor"/>
      </rPr>
      <t xml:space="preserve"> Publicación de boletín con análisis de PQRS del primer semestre de 2018, abril, mayo, junio y julio de 2018. WEB ICBF: https://www.icbf.gov.co/servicios/informes-boletines-pqrds e INTRANET ICBF:
http://www.icbf.gov.co/portal/page/portal/IntranetICBF/organigrama/SecretariaGeneral/ServiciosyAtencion/ProcesosYEventos/Boletines%20DSyA:Boletines:Tab
</t>
    </r>
  </si>
  <si>
    <r>
      <t xml:space="preserve">Se verificó la información de acuerdo con las evidencias reportadas.
</t>
    </r>
    <r>
      <rPr>
        <b/>
        <sz val="12"/>
        <color theme="1"/>
        <rFont val="Calibri"/>
        <family val="2"/>
        <scheme val="minor"/>
      </rPr>
      <t>Evidencia:</t>
    </r>
    <r>
      <rPr>
        <sz val="12"/>
        <color theme="1"/>
        <rFont val="Calibri"/>
        <family val="2"/>
        <scheme val="minor"/>
      </rPr>
      <t xml:space="preserve"> Publicación de boletín con análisis de PQRS al mes de noviembre de 2018, tanto en la página Web como en la intranet:
WEB ICBF: https://www.icbf.gov.co/servicios/informes-boletines-pqrds
INTRANET ICBF: https://intranet.icbf.gov.co/secretaria-general/direccion-de-servicios-y-atencion/procesos-y-eventos
</t>
    </r>
    <r>
      <rPr>
        <b/>
        <sz val="12"/>
        <color theme="1"/>
        <rFont val="Calibri"/>
        <family val="2"/>
        <scheme val="minor"/>
      </rPr>
      <t>Actividad cumplida al 31 de diciembre de 2018.</t>
    </r>
  </si>
  <si>
    <r>
      <t xml:space="preserve">Se recibieron y consolidaron 209 encuestas sobre temas de interés para tratar en las mesas públicas lideradas por el ICBF. 
</t>
    </r>
    <r>
      <rPr>
        <b/>
        <sz val="12"/>
        <rFont val="Calibri"/>
        <family val="2"/>
        <scheme val="minor"/>
      </rPr>
      <t xml:space="preserve">
Evidencia:</t>
    </r>
    <r>
      <rPr>
        <sz val="12"/>
        <rFont val="Calibri"/>
        <family val="2"/>
        <scheme val="minor"/>
      </rPr>
      <t xml:space="preserve"> 209 encuestas de centros zonales y archivo en excel de consolidación de encuestas</t>
    </r>
  </si>
  <si>
    <r>
      <t xml:space="preserve">Se actualizaron y se ubicaron en la ruta NAS de caja de herramientas las maquetas actualizadas para que sean utilizadas por cada una de las regionales de acuerdo a sus requerimientos.
</t>
    </r>
    <r>
      <rPr>
        <sz val="12"/>
        <color rgb="FFFF0000"/>
        <rFont val="Calibri"/>
        <family val="2"/>
        <scheme val="minor"/>
      </rPr>
      <t xml:space="preserve">
</t>
    </r>
    <r>
      <rPr>
        <sz val="12"/>
        <color theme="1"/>
        <rFont val="Calibri"/>
        <family val="2"/>
        <scheme val="minor"/>
      </rPr>
      <t xml:space="preserve">Evidencia: Maquetas con contenidos mínimos actualizados. \\172.16.9.31\ArchivosICBF\Direccion de Planeación\Caja de Herramientas MP y RPC 2018\Caja de Herramientas 2018\
</t>
    </r>
  </si>
  <si>
    <r>
      <t xml:space="preserve">Se actualizaron y se ubicaron en la ruta NAS de caja de herramientas las maquetas actualizadas para que sean utilizadas por cada una de las regionales de acuerdo a sus requerimientos.
</t>
    </r>
    <r>
      <rPr>
        <b/>
        <sz val="12"/>
        <color rgb="FFFF0000"/>
        <rFont val="Calibri"/>
        <family val="2"/>
        <scheme val="minor"/>
      </rPr>
      <t xml:space="preserve">
</t>
    </r>
    <r>
      <rPr>
        <b/>
        <sz val="12"/>
        <color theme="1"/>
        <rFont val="Calibri"/>
        <family val="2"/>
        <scheme val="minor"/>
      </rPr>
      <t>Evidencia</t>
    </r>
    <r>
      <rPr>
        <sz val="12"/>
        <color theme="1"/>
        <rFont val="Calibri"/>
        <family val="2"/>
        <scheme val="minor"/>
      </rPr>
      <t xml:space="preserve">: Maquetas con contenidos mínimos actualizados. \\172.16.9.31\ArchivosICBF\Direccion de Planeación\Caja de Herramientas MP y RPC 2018\Caja de Herramientas 2018\
</t>
    </r>
    <r>
      <rPr>
        <b/>
        <sz val="12"/>
        <color theme="1"/>
        <rFont val="Calibri"/>
        <family val="2"/>
        <scheme val="minor"/>
      </rPr>
      <t>Actividad cumplida con corte a 30 de abril</t>
    </r>
    <r>
      <rPr>
        <sz val="12"/>
        <color theme="1"/>
        <rFont val="Calibri"/>
        <family val="2"/>
        <scheme val="minor"/>
      </rPr>
      <t xml:space="preserve">
</t>
    </r>
  </si>
  <si>
    <r>
      <rPr>
        <sz val="12"/>
        <color theme="1"/>
        <rFont val="Calibri"/>
        <family val="2"/>
        <scheme val="minor"/>
      </rPr>
      <t xml:space="preserve">Se consolidó el cronograma de RPC y MS a partir de la programación enviada por la Regionales. </t>
    </r>
    <r>
      <rPr>
        <sz val="12"/>
        <color rgb="FFFF0000"/>
        <rFont val="Calibri"/>
        <family val="2"/>
        <scheme val="minor"/>
      </rPr>
      <t xml:space="preserve">
</t>
    </r>
    <r>
      <rPr>
        <sz val="12"/>
        <color theme="1"/>
        <rFont val="Calibri"/>
        <family val="2"/>
        <scheme val="minor"/>
      </rPr>
      <t xml:space="preserve">Evidencia: Consolidado de eventos de rendición de cuentas  y mesas publicas programadas y ejecutadas por las regionales y los centros zonales  (2018) publicado en la página web. 
https://www.icbf.gov.co/gestion-transparencia/transparencia/planeacion/rendicion-de-cuentas/sede
</t>
    </r>
    <r>
      <rPr>
        <sz val="12"/>
        <color rgb="FFFF0000"/>
        <rFont val="Calibri"/>
        <family val="2"/>
        <scheme val="minor"/>
      </rPr>
      <t xml:space="preserve">
</t>
    </r>
  </si>
  <si>
    <r>
      <t xml:space="preserve">Se publicó en las carteleras virtuales de los centros zonales la presentación de la información relacionada con la Rendición Pública de Cuentas  y Mesas Públicas. 
</t>
    </r>
    <r>
      <rPr>
        <b/>
        <sz val="12"/>
        <color theme="1"/>
        <rFont val="Calibri"/>
        <family val="2"/>
        <scheme val="minor"/>
      </rPr>
      <t>Evidencia</t>
    </r>
    <r>
      <rPr>
        <sz val="12"/>
        <color theme="1"/>
        <rFont val="Calibri"/>
        <family val="2"/>
        <scheme val="minor"/>
      </rPr>
      <t xml:space="preserve">: Registro fotográfico de presentación de la información relacionada con la Rendición Pública de Cuentas  y Mesas Públicas en carteleras virtuales de las Regionales:  Bolivar, Antioquia, Chocó, Córdoba. </t>
    </r>
  </si>
  <si>
    <r>
      <t xml:space="preserve">Se entregó la metodología participativa definida para audiencias de RPC y MS a las Regionales 
</t>
    </r>
    <r>
      <rPr>
        <b/>
        <sz val="12"/>
        <color theme="1"/>
        <rFont val="Calibri"/>
        <family val="2"/>
        <scheme val="minor"/>
      </rPr>
      <t>Evidencia:</t>
    </r>
    <r>
      <rPr>
        <sz val="12"/>
        <color theme="1"/>
        <rFont val="Calibri"/>
        <family val="2"/>
        <scheme val="minor"/>
      </rPr>
      <t xml:space="preserve"> Caja de Herramientas
 \\172.16.9.31\ArchivosICBF\Direccion de Planeación\Caja de Herramientas MP y RPC 2018\Caja de Herramientas 2018\
</t>
    </r>
    <r>
      <rPr>
        <b/>
        <sz val="12"/>
        <color theme="1"/>
        <rFont val="Calibri"/>
        <family val="2"/>
        <scheme val="minor"/>
      </rPr>
      <t xml:space="preserve">
Actividad cumplida con corte a 30 de abril</t>
    </r>
  </si>
  <si>
    <r>
      <t xml:space="preserve">Se realizo el 14 de junio la Mesa Pública  y Rendición de Cuentas 2018 del Centro Zonal CZ Mompox - municipio de Cicuco que corresponde a la Regional Bolivar.  
</t>
    </r>
    <r>
      <rPr>
        <b/>
        <sz val="12"/>
        <color theme="1"/>
        <rFont val="Calibri"/>
        <family val="2"/>
        <scheme val="minor"/>
      </rPr>
      <t>Evidencia:</t>
    </r>
    <r>
      <rPr>
        <sz val="12"/>
        <color theme="1"/>
        <rFont val="Calibri"/>
        <family val="2"/>
        <scheme val="minor"/>
      </rPr>
      <t xml:space="preserve"> Informe de supervisión del Contrato 1830 AGE Andinos, radicado el 31 de julio de 2018 con el  No. I-2018-076893-0101
</t>
    </r>
  </si>
  <si>
    <r>
      <t xml:space="preserve">Realización de 1067 Jornadas de Socialización por parte de las EAS que prestan servicio de atención a la Primera Infancia.
</t>
    </r>
    <r>
      <rPr>
        <b/>
        <sz val="12"/>
        <color theme="1"/>
        <rFont val="Calibri"/>
        <family val="2"/>
        <scheme val="minor"/>
      </rPr>
      <t xml:space="preserve">
Evidencia:</t>
    </r>
    <r>
      <rPr>
        <sz val="12"/>
        <color theme="1"/>
        <rFont val="Calibri"/>
        <family val="2"/>
        <scheme val="minor"/>
      </rPr>
      <t xml:space="preserve"> Matriz de excel con ranking  de control social de la EAS 2018</t>
    </r>
  </si>
  <si>
    <r>
      <t xml:space="preserve">Utilización de canales electrónicos de comunicación (carteleras virtuales y redes sociales) para la convocatoria  de la rendición de cuentas en 11 regionales
</t>
    </r>
    <r>
      <rPr>
        <b/>
        <sz val="12"/>
        <color theme="1"/>
        <rFont val="Calibri"/>
        <family val="2"/>
        <scheme val="minor"/>
      </rPr>
      <t xml:space="preserve">
Evidencia</t>
    </r>
    <r>
      <rPr>
        <sz val="12"/>
        <color theme="1"/>
        <rFont val="Calibri"/>
        <family val="2"/>
        <scheme val="minor"/>
      </rPr>
      <t xml:space="preserve">:Presentación en multimedia para carteleras virtuales en 11 regionales: Antioquia, Atlántico, Bogotá, Bolivar, Boyacá, Casanare, Chocó, Córdoba, Cundinamarca, Magdalena y Norte de Santander. 
Publicación de 4 mensajes twitter, 2 boletines VIVE ICBF y publicación en página institucional de la entidad. </t>
    </r>
  </si>
  <si>
    <r>
      <t xml:space="preserve">Se construyó la presentación en power point de los contenidos del curso virtual de trasparencia  (módulo  de rendición de cuentas)
</t>
    </r>
    <r>
      <rPr>
        <b/>
        <sz val="12"/>
        <color theme="1"/>
        <rFont val="Calibri"/>
        <family val="2"/>
        <scheme val="minor"/>
      </rPr>
      <t>Evidencia</t>
    </r>
    <r>
      <rPr>
        <sz val="12"/>
        <color theme="1"/>
        <rFont val="Calibri"/>
        <family val="2"/>
        <scheme val="minor"/>
      </rPr>
      <t xml:space="preserve">: Presentación en power point "Estrategia de transparencia del ICBF".  
</t>
    </r>
  </si>
  <si>
    <r>
      <t xml:space="preserve">Se hacen 3 publicaciones de transparencia en el boletín semanal Vive ICBF  en los boletines No 15 sobre Plan Estrategico de Tecnologias de la Información ICBF Peti 2016-2018, boletín No 17 sobre el Día nacional de la lucha contra la corrupción,  boletín No. 18 sobre el Plan Anticorrupción y de Atención al Ciudadano, boletín No 19 sobre rendición de cuentas, boletín No 20 sobre resolución de costos de reproducción de documentos expedidos por el ICBF, boletín No 21 sobre los riesgos de corrupción, boletín No 22 sobre cultura de la transparencia, boletín No 23 sobre transfusión de confianza al corazón institucional con la metodología de laboratorio cívico, boletín No 25 sobre informe de rendición de cuentas por la paz, boletín No 26 sobre cronograma de realización de rendición de cuentas y mesas públicas 2018, boletín No 28 sobre primera mesa pública de un centro zonal, realizada por medios virtuales y boletín No 30 sobre dialogos ciudadanos con beneficiarios de primera infancia. 
</t>
    </r>
    <r>
      <rPr>
        <b/>
        <sz val="12"/>
        <color theme="1"/>
        <rFont val="Calibri"/>
        <family val="2"/>
        <scheme val="minor"/>
      </rPr>
      <t xml:space="preserve">
Evidencia</t>
    </r>
    <r>
      <rPr>
        <sz val="12"/>
        <color theme="1"/>
        <rFont val="Calibri"/>
        <family val="2"/>
        <scheme val="minor"/>
      </rPr>
      <t xml:space="preserve">: Boletín No 15 del 7 de mayo, boletín No 17 del 21 de mayo, boletín No 18 del 28 de mayo, boletín No 19 del 10 de junio, boletín No 20 del 17 de junio, boletín No 21 del 24 de junio, boletín No 22 del 30 de junio, boletín No 23 del 02 de julio, boletín No 25 del 16 de julio, boletín No 26 del 23 de julio, boletín No 28 del 6 de agosto y boletín No 30 del 21 de agosto. </t>
    </r>
  </si>
  <si>
    <r>
      <t xml:space="preserve">Se publica en Twitter y Facebook las campañas: 
Twitter
17 de mayo con el  Hashtag #ICBFporLaTransparencia sobre rendición de cuentas en Regional Tolima
28 de junio con  el  Hashtag #ICBFporLaTransparencia sobre Audiencia pública de rendición de cuentas. 
29 de junio con  el  Hashtag #ICBFporLaTransparencia sobre Audiencia pública de rendición de cuentas. 
17 de agosto con el Hashtag #ICBFporLaTransparencia sobre socialización de servicios de EAS
23 de agosto con el Hashtag #ICBFTeEscucha sobre encuesta de percepción 2018
Facebook
28 de junio sobre Audiencia pública de rendición de cuentas. 
29 de junio sobre Audiencia pública de rendición de cuentas. 
26 de julio sobre mesa pública en centro zonal de Villeta
10 de julio sobre Rendición de cuentas por la paz
</t>
    </r>
    <r>
      <rPr>
        <b/>
        <sz val="12"/>
        <color theme="1"/>
        <rFont val="Calibri"/>
        <family val="2"/>
        <scheme val="minor"/>
      </rPr>
      <t xml:space="preserve">
Evidencia:</t>
    </r>
    <r>
      <rPr>
        <sz val="12"/>
        <color theme="1"/>
        <rFont val="Calibri"/>
        <family val="2"/>
        <scheme val="minor"/>
      </rPr>
      <t xml:space="preserve"> 5 Twitter de: 17/05/18,  28/06/18,  29/06/18, 17/08/18 y 23/08/18. 
4 mensajes en facebook de: 28/06/18, 29/06/18, 26/07/18 y 10/07/18 
</t>
    </r>
  </si>
  <si>
    <r>
      <t xml:space="preserve">La Dirección de Planeación y Control de la Gestión informa que los informes trimestrales de rendición publica de cuentas darán cuenta de la evaluación y retroalimentación a la gestión institucional en el marco del Modelo Integrado de Planeación y Gestión. 
</t>
    </r>
    <r>
      <rPr>
        <b/>
        <sz val="12"/>
        <color theme="1"/>
        <rFont val="Calibri"/>
        <family val="2"/>
        <scheme val="minor"/>
      </rPr>
      <t>Evidencia</t>
    </r>
    <r>
      <rPr>
        <sz val="12"/>
        <color theme="1"/>
        <rFont val="Calibri"/>
        <family val="2"/>
        <scheme val="minor"/>
      </rPr>
      <t xml:space="preserve">: Informe de seguimiento de la rendición de cuentas y mesas públicas del nivel regional y zonal (segundo trimestre de 2018) </t>
    </r>
  </si>
  <si>
    <r>
      <t xml:space="preserve">Se evidencian correos electrónicos mensuales dirigidos a los promotores EPICO de la Sede de la Dirección General en el que se les recuerda el diligenciamiento de la matriz de riesgos y cargue de la evidencia.  Respecto al seguimiento, se evidencia reporte del seguimiento correspondiente a septiembre a diciembre de 2018.
</t>
    </r>
    <r>
      <rPr>
        <b/>
        <sz val="11"/>
        <color theme="1"/>
        <rFont val="Calibri"/>
        <family val="2"/>
        <scheme val="minor"/>
      </rPr>
      <t xml:space="preserve">Evidencia:  </t>
    </r>
    <r>
      <rPr>
        <sz val="11"/>
        <color theme="1"/>
        <rFont val="Calibri"/>
        <family val="2"/>
        <scheme val="minor"/>
      </rPr>
      <t>Correos electrónicos mensuales y archivos de excel con el seguimiento a ls Riesgos.</t>
    </r>
  </si>
  <si>
    <r>
      <rPr>
        <sz val="11"/>
        <rFont val="Calibri"/>
        <family val="2"/>
        <scheme val="minor"/>
      </rPr>
      <t xml:space="preserve"> En el seguimiento realizado en el mes de septiembre/18, el proceso de Inspección, Vigilacia y Control se evidencian 4 Acciones Correctivas para la materialización del Riesgo de corrupción  IV2+ "Renovación de licencias de funcionamiento sin el rigor técnico, administrativo, financiero y legal requerido."</t>
    </r>
    <r>
      <rPr>
        <sz val="11"/>
        <color theme="1"/>
        <rFont val="Calibri"/>
        <family val="2"/>
        <scheme val="minor"/>
      </rPr>
      <t xml:space="preserve">
 En el seguimiento correspondiente al mes de diciembre/18 los líderes de proceso respondieron en su mayoría no presentar materialización de ningún riesgo salvo el Proceso de Protección quien indica materialización del Riesgo P2+ "Decisiones no correspondientes al acervo proba</t>
    </r>
    <r>
      <rPr>
        <sz val="11"/>
        <rFont val="Calibri"/>
        <family val="2"/>
        <scheme val="minor"/>
      </rPr>
      <t xml:space="preserve">torio" generando 17 Acciones Correctivas en 17 Regionales.  </t>
    </r>
    <r>
      <rPr>
        <b/>
        <sz val="11"/>
        <color rgb="FFFF0000"/>
        <rFont val="Calibri"/>
        <family val="2"/>
        <scheme val="minor"/>
      </rPr>
      <t xml:space="preserve">
</t>
    </r>
    <r>
      <rPr>
        <b/>
        <sz val="11"/>
        <color theme="1"/>
        <rFont val="Calibri"/>
        <family val="2"/>
        <scheme val="minor"/>
      </rPr>
      <t>Evidencia:</t>
    </r>
    <r>
      <rPr>
        <sz val="11"/>
        <color theme="1"/>
        <rFont val="Calibri"/>
        <family val="2"/>
        <scheme val="minor"/>
      </rPr>
      <t xml:space="preserve"> correo electrónico de la SMO a los procesos del 20/12/2018 y correo respuesta del 28 de Diciembre 2018, para el proceso de protección.  Falta la evidencia de Aseguramiento a la calidad
</t>
    </r>
    <r>
      <rPr>
        <b/>
        <sz val="11"/>
        <color theme="1"/>
        <rFont val="Calibri"/>
        <family val="2"/>
        <scheme val="minor"/>
      </rPr>
      <t>Actividad No Cumplida.</t>
    </r>
  </si>
  <si>
    <r>
      <rPr>
        <sz val="11"/>
        <rFont val="Calibri"/>
        <family val="2"/>
        <scheme val="minor"/>
      </rPr>
      <t xml:space="preserve">La validación de la Matriz de Riesgos se realizó el 26 de enero en comité de desarrollo administrativo.
Para 2019, se tiene como evidencia las mesas de trabajo y aprobación de riesgos de corrupción con su calificación de probabilidad e impacto y su riesgo residual.
</t>
    </r>
    <r>
      <rPr>
        <b/>
        <sz val="11"/>
        <color rgb="FFFF0000"/>
        <rFont val="Calibri"/>
        <family val="2"/>
        <scheme val="minor"/>
      </rPr>
      <t xml:space="preserve">
</t>
    </r>
    <r>
      <rPr>
        <b/>
        <sz val="11"/>
        <rFont val="Calibri"/>
        <family val="2"/>
        <scheme val="minor"/>
      </rPr>
      <t>Actividad cumplida con corte a 30 de abril</t>
    </r>
  </si>
  <si>
    <r>
      <t xml:space="preserve">Se evidencian informes de supervisión del operador logístico de las mesas públicas y rendición de cuentas programadas dentro del cuatrimestre, dando por cumplida la actividad dado que se evidencia la disponibilidad de recursos para la operación logística de las mesas públicas o rendición de cuentas.
</t>
    </r>
    <r>
      <rPr>
        <b/>
        <sz val="12"/>
        <color theme="1"/>
        <rFont val="Calibri"/>
        <family val="2"/>
        <scheme val="minor"/>
      </rPr>
      <t>Evidencia:</t>
    </r>
    <r>
      <rPr>
        <sz val="12"/>
        <color theme="1"/>
        <rFont val="Calibri"/>
        <family val="2"/>
        <scheme val="minor"/>
      </rPr>
      <t xml:space="preserve">
La Dirección de Abastecimiento atendió los siguientes eventos a través del contrato del Operador Logístico de Eventos, relacionando :
-Septiembre: 70 mesas públicas en el </t>
    </r>
    <r>
      <rPr>
        <sz val="12"/>
        <rFont val="Calibri"/>
        <family val="2"/>
        <scheme val="minor"/>
      </rPr>
      <t xml:space="preserve"> informe de supervision con radicado -I-2018-109283-0101 del 29 de cotubre de 2018.</t>
    </r>
    <r>
      <rPr>
        <sz val="12"/>
        <color theme="1"/>
        <rFont val="Calibri"/>
        <family val="2"/>
        <scheme val="minor"/>
      </rPr>
      <t xml:space="preserve">
-Octubre: 3 mesas públicas y 7 rendiciones de cuentas evidenciado en el Informe de supervisión con radicado I-2018-118112-0101 del 22 de noviembre.
-Noviembre: 26 rendiciones de cuentas, evidenciado en el Informe de supervisión con radicado I-2018-132677-0101 del 20 de diciembre.
Durante el mes de Diciembre no se adelantaron mesas públicas.
</t>
    </r>
  </si>
  <si>
    <r>
      <t xml:space="preserve">Se recibieron y consolidaron 209 encuestas sobre temas de interés para tratar en las mesas públicas lideradas por el ICBF. 
</t>
    </r>
    <r>
      <rPr>
        <b/>
        <sz val="12"/>
        <rFont val="Calibri"/>
        <family val="2"/>
        <scheme val="minor"/>
      </rPr>
      <t xml:space="preserve">
Evidencia:</t>
    </r>
    <r>
      <rPr>
        <sz val="12"/>
        <rFont val="Calibri"/>
        <family val="2"/>
        <scheme val="minor"/>
      </rPr>
      <t xml:space="preserve"> 209 encuestas de centros zonales y archivo en Excel de consolidación de encuestas
</t>
    </r>
    <r>
      <rPr>
        <sz val="12"/>
        <color rgb="FFFF0000"/>
        <rFont val="Calibri"/>
        <family val="2"/>
        <scheme val="minor"/>
      </rPr>
      <t xml:space="preserve">
</t>
    </r>
  </si>
  <si>
    <r>
      <t xml:space="preserve">De la evidencia aportada se puede determinar que de las 212 actas que e se reportan producto de las Mesas públicas  y 33 Actas de ejercicios de Rendión de cuentas adelantado.
</t>
    </r>
    <r>
      <rPr>
        <b/>
        <sz val="12"/>
        <color theme="1"/>
        <rFont val="Calibri"/>
        <family val="2"/>
        <scheme val="minor"/>
      </rPr>
      <t xml:space="preserve">Evidencia: </t>
    </r>
    <r>
      <rPr>
        <sz val="12"/>
        <color theme="1"/>
        <rFont val="Calibri"/>
        <family val="2"/>
        <scheme val="minor"/>
      </rPr>
      <t xml:space="preserve">Actas y listas de asistencia de los ejercicios de mesas públicas y rendición de cuentas.
</t>
    </r>
    <r>
      <rPr>
        <b/>
        <sz val="12"/>
        <color theme="1"/>
        <rFont val="Calibri"/>
        <family val="2"/>
        <scheme val="minor"/>
      </rPr>
      <t/>
    </r>
  </si>
  <si>
    <r>
      <t xml:space="preserve">Realización de 1067 Jornadas de Socialización por parte de las EAS que prestan servicio de atención a la Primera Infancia.
</t>
    </r>
    <r>
      <rPr>
        <b/>
        <sz val="12"/>
        <color theme="1"/>
        <rFont val="Calibri"/>
        <family val="2"/>
        <scheme val="minor"/>
      </rPr>
      <t xml:space="preserve">
Evidencia:</t>
    </r>
    <r>
      <rPr>
        <sz val="12"/>
        <color theme="1"/>
        <rFont val="Calibri"/>
        <family val="2"/>
        <scheme val="minor"/>
      </rPr>
      <t xml:space="preserve"> Matriz de Excel con ranking  de control social de la EAS 2018
</t>
    </r>
    <r>
      <rPr>
        <b/>
        <sz val="12"/>
        <color rgb="FFFF0000"/>
        <rFont val="Calibri"/>
        <family val="2"/>
        <scheme val="minor"/>
      </rPr>
      <t xml:space="preserve">
</t>
    </r>
    <r>
      <rPr>
        <b/>
        <sz val="12"/>
        <rFont val="Calibri"/>
        <family val="2"/>
        <scheme val="minor"/>
      </rPr>
      <t>Actividad Cumplida con corte al 30 de agosto del 2018.</t>
    </r>
  </si>
  <si>
    <r>
      <t xml:space="preserve">Utilización de canales electrónicos de comunicación (carteleras virtuales y redes sociales) para la convocatoria  de la rendición de cuentas:
</t>
    </r>
    <r>
      <rPr>
        <b/>
        <sz val="12"/>
        <color theme="1"/>
        <rFont val="Calibri"/>
        <family val="2"/>
        <scheme val="minor"/>
      </rPr>
      <t xml:space="preserve">
Evidencia</t>
    </r>
    <r>
      <rPr>
        <sz val="12"/>
        <color theme="1"/>
        <rFont val="Calibri"/>
        <family val="2"/>
        <scheme val="minor"/>
      </rPr>
      <t xml:space="preserve">: Presentaciones multimedia en las diferentes regionales y centros zonales .  Publicaciones Twitter de las mesas publicas sobre alimentos de alto valor nutricional (Santiago - Tolú de Sucre, Regional Vaupés, Regional Quindío), Mesa de Participación Niñez y Adolescencia (Valledupar - Cesar).
</t>
    </r>
  </si>
  <si>
    <r>
      <t xml:space="preserve">Se evidencia el informe por parte de la DGH del resultado del aula virtual- modulo estrategia de transparencia, participación y buen gobierno, con los resultados de los participantes que aprobaron, los cuales fueron 76 de 122 inscritos, cumpliéndose la meta del 25% de los inscritos certificados. 
</t>
    </r>
    <r>
      <rPr>
        <b/>
        <sz val="12"/>
        <color theme="1"/>
        <rFont val="Calibri"/>
        <family val="2"/>
        <scheme val="minor"/>
      </rPr>
      <t xml:space="preserve">Evidencia: </t>
    </r>
    <r>
      <rPr>
        <sz val="12"/>
        <color theme="1"/>
        <rFont val="Calibri"/>
        <family val="2"/>
        <scheme val="minor"/>
      </rPr>
      <t xml:space="preserve">Reporte de curso Aula Virtual - Modulo de Transparencia, participación y buen gobierno.
</t>
    </r>
  </si>
  <si>
    <r>
      <t xml:space="preserve">Como estrategia de comunicación en el tema de trasparencia se ha realizado la publicación  en el boletín Interno evidenciando para el tercer cuatrimestre publicaciones en los temas de Riesgos de Corrupción y Rendición de Cuentas y mesas públicas.
</t>
    </r>
    <r>
      <rPr>
        <b/>
        <sz val="12"/>
        <color theme="1"/>
        <rFont val="Calibri"/>
        <family val="2"/>
        <scheme val="minor"/>
      </rPr>
      <t xml:space="preserve">Evidencia: </t>
    </r>
    <r>
      <rPr>
        <sz val="12"/>
        <color theme="1"/>
        <rFont val="Calibri"/>
        <family val="2"/>
        <scheme val="minor"/>
      </rPr>
      <t xml:space="preserve"> publicaciones en el Boletín interno Vive ICBF: El 10 de septiembre en el boletín No. 33 se pública, El 17 de septiembre en el boletín 34, el 8 de octubre en el boletín 37, el 29 de octubre en el boletín 40 sobre, el 4, 12 y 19 de Noviembre, El 3, 17, 24 de diciembre en el boletín No. 44, 46 y 47.
</t>
    </r>
  </si>
  <si>
    <r>
      <t xml:space="preserve">Teniendo en cuenta que la estrategia de movilización del proceso de Rendición de Cuentas es por medio de redes, se evidencia la publicación en las redes Sociales Twitter y Facebook:
- 7 publicaciones en Twitter sobre la encuesta de percepción ciudadana: ¡Tu opinión es importante para nosotros! </t>
    </r>
    <r>
      <rPr>
        <b/>
        <sz val="12"/>
        <color theme="1"/>
        <rFont val="Calibri"/>
        <family val="2"/>
        <scheme val="minor"/>
      </rPr>
      <t xml:space="preserve"> Hashtag #ICBFteEscucha</t>
    </r>
    <r>
      <rPr>
        <sz val="12"/>
        <color theme="1"/>
        <rFont val="Calibri"/>
        <family val="2"/>
        <scheme val="minor"/>
      </rPr>
      <t xml:space="preserve"> - Se hacen 4 publicaciones en Twitter sobre mesas publicas  sobre alimento de alto valor nutricional. El  5 de octubre se publica pieza de racionalización de tramites para el ciudadano: Conozca cómo se están racionalizando los requisitos para acceder a los trámites del aplicativo del Sistema Único de Información y Trámites (SUIT)  →  https://goo.gl/Q51yJn 
- 13 publicaciones del mes de noviembre en redes sociales sobre Rendición Pública de Cuentas vigencia 2018 con el</t>
    </r>
    <r>
      <rPr>
        <b/>
        <sz val="12"/>
        <color theme="1"/>
        <rFont val="Calibri"/>
        <family val="2"/>
        <scheme val="minor"/>
      </rPr>
      <t xml:space="preserve"> Hashtag #ICBFesTransparencia</t>
    </r>
    <r>
      <rPr>
        <sz val="12"/>
        <color theme="1"/>
        <rFont val="Calibri"/>
        <family val="2"/>
        <scheme val="minor"/>
      </rPr>
      <t xml:space="preserve"> de13 regionales, como Cundinamarca, Amazonas, Cesar, entre otras. https://twitter.com/ICBFColombia; publicación en Twitter 10 Post sobre rendición de cuentas de la regional Norte de Santander, San Andrés, Tolima, Bogotá, Córdoba, Vichada, Boyacá, Chocó, Atlántico, Magdalena y Huila. </t>
    </r>
    <r>
      <rPr>
        <b/>
        <sz val="12"/>
        <color theme="1"/>
        <rFont val="Calibri"/>
        <family val="2"/>
        <scheme val="minor"/>
      </rPr>
      <t>@ICBFColombia</t>
    </r>
    <r>
      <rPr>
        <sz val="12"/>
        <color theme="1"/>
        <rFont val="Calibri"/>
        <family val="2"/>
        <scheme val="minor"/>
      </rPr>
      <t xml:space="preserve"> realizó la Rendición Pública de Cuentas vigencia 2018. Participaron entidades territoriales, líderes comunales, beneficiarios y comunidad de todo el departamento</t>
    </r>
    <r>
      <rPr>
        <b/>
        <sz val="12"/>
        <color theme="1"/>
        <rFont val="Calibri"/>
        <family val="2"/>
        <scheme val="minor"/>
      </rPr>
      <t xml:space="preserve">. #ICBFesTransparencia. 
</t>
    </r>
  </si>
  <si>
    <r>
      <t xml:space="preserve">Se  evidencian los cuatro pasos de evaluación y retroalimentación en el marco del MIGP.
</t>
    </r>
    <r>
      <rPr>
        <b/>
        <sz val="12"/>
        <color theme="1"/>
        <rFont val="Calibri"/>
        <family val="2"/>
        <scheme val="minor"/>
      </rPr>
      <t xml:space="preserve">Evidencia:
</t>
    </r>
    <r>
      <rPr>
        <sz val="12"/>
        <color theme="1"/>
        <rFont val="Calibri"/>
        <family val="2"/>
        <scheme val="minor"/>
      </rPr>
      <t xml:space="preserve">1. Autodiagnóstico original realizado por la Subdirección de Evaluación y Monitoreo.
2. Autodiagnóstico verificado por la OCI.
3. La presentación del COMITÉ INSTITUCIONAL DE GESTIÓN Y DESEMPEÑO, Tercer Trimestre 2018; documento en el cual se puede visualizar el informe de RPC y MP en las diapositivas 75 y 76. (Pendiente acta, se está a la espera del escaneo).
4. Plan de Mejoramiento del autodiagnóstico según calificación final de la OCI
</t>
    </r>
  </si>
  <si>
    <r>
      <t xml:space="preserve">Se evidencia el análisis de las encuestas diligenciadas por la comunidad asistenta a las mesas públicas y a la rendición de cuentas a nivel nacional. 
</t>
    </r>
    <r>
      <rPr>
        <b/>
        <sz val="12"/>
        <color theme="1"/>
        <rFont val="Calibri"/>
        <family val="2"/>
        <scheme val="minor"/>
      </rPr>
      <t xml:space="preserve">Evidencia: </t>
    </r>
    <r>
      <rPr>
        <sz val="12"/>
        <color theme="1"/>
        <rFont val="Calibri"/>
        <family val="2"/>
        <scheme val="minor"/>
      </rPr>
      <t xml:space="preserve">informes de las encuestas con análisis de 212 mesas públicas ellas y  33 audiencias  de Rendición Pública.
</t>
    </r>
  </si>
  <si>
    <r>
      <t xml:space="preserve">Se evidencia la publicación en la página Web del informe trimestral de rendición de cuentas correspondientes a la vigencia 2018.
</t>
    </r>
    <r>
      <rPr>
        <b/>
        <sz val="12"/>
        <color theme="1"/>
        <rFont val="Calibri"/>
        <family val="2"/>
        <scheme val="minor"/>
      </rPr>
      <t xml:space="preserve">Evidencia: </t>
    </r>
    <r>
      <rPr>
        <sz val="12"/>
        <color theme="1"/>
        <rFont val="Calibri"/>
        <family val="2"/>
        <scheme val="minor"/>
      </rPr>
      <t xml:space="preserve">4 informes trimestrales publicados en https://www.icbf.gov.co/gestion-transparencia/transparencia/planeacion/rendicion-de-cuentas/sede
</t>
    </r>
  </si>
  <si>
    <r>
      <t xml:space="preserve">Se evidencian correos electrónicos del 20/12/2018 enviados desde la Subdirección de Mejoramiento organizacional a los procesos en los que se  solicita informar  en el último cuatrimestre la materialización de riesgos identificados mencionando cuales han sido las acciones correctivas creadas para la mitigación del impacto.  Los líderes de proceso respondieron en su mayoría no presentar materialización de ningún riesgo salvo el proceso de protección quien generó 17 Acciones Correctivas.  También se evidencia cuadro Excel de seguimiento a la materialización de los Riesgos. 
</t>
    </r>
    <r>
      <rPr>
        <b/>
        <sz val="11"/>
        <color theme="1"/>
        <rFont val="Calibri"/>
        <family val="2"/>
        <scheme val="minor"/>
      </rPr>
      <t>Evidencia:</t>
    </r>
    <r>
      <rPr>
        <sz val="11"/>
        <color theme="1"/>
        <rFont val="Calibri"/>
        <family val="2"/>
        <scheme val="minor"/>
      </rPr>
      <t xml:space="preserve"> correo electrónico de la SMO a los procesos del 20/12/2018 y correos respuestas entre el 21 al 28 de Diciembre 2018. 
</t>
    </r>
  </si>
  <si>
    <r>
      <t xml:space="preserve">Al ingresar a la página "No más filas" https://www.nomasfilas.gov.co/memoficha-tramite/-/tramite/T7760 se evidencia las mejoras a implementar.
</t>
    </r>
    <r>
      <rPr>
        <b/>
        <sz val="12"/>
        <rFont val="Calibri"/>
        <family val="2"/>
        <scheme val="minor"/>
      </rPr>
      <t xml:space="preserve">Evidencia: </t>
    </r>
    <r>
      <rPr>
        <sz val="12"/>
        <rFont val="Calibri"/>
        <family val="2"/>
        <scheme val="minor"/>
      </rPr>
      <t xml:space="preserve">ihttps://www.nomasfilas.gov.co/memoficha-tramite/-/tramite/T7760
</t>
    </r>
  </si>
  <si>
    <r>
      <t xml:space="preserve">Mecanismos para mejorar la atención al Ciudadano
Objetivo: </t>
    </r>
    <r>
      <rPr>
        <b/>
        <i/>
        <sz val="12"/>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</si>
  <si>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De acuerdo con las evidencias aportadas por la Dirección de Servicios y Atención, de la primera convocatoria para el Curso de Servicios y Atención se identificaron 245 personas inscritas y un total de 207 del Centro de Contacto que cuentan con el curso aprobado. De la segunda convocatoria se identificaron 96 personas inscritas de las cuales en los soportes adjuntos para el mes de agosto se observó que finalizaron el curso.
Con base en lo anterior, la Oficina de Control Interno identifica un total de 341 personas del Centro de Contacto que se han inscrito en las dos convocatorias y de las cuales un 28% ha aprobado el curso. 
</t>
    </r>
    <r>
      <rPr>
        <b/>
        <sz val="12"/>
        <rFont val="Calibri"/>
        <family val="2"/>
        <scheme val="minor"/>
      </rPr>
      <t>Evidencia:</t>
    </r>
    <r>
      <rPr>
        <u/>
        <sz val="12"/>
        <rFont val="Calibri"/>
        <family val="2"/>
        <scheme val="minor"/>
      </rPr>
      <t xml:space="preserve">
</t>
    </r>
    <r>
      <rPr>
        <sz val="12"/>
        <rFont val="Calibri"/>
        <family val="2"/>
        <scheme val="minor"/>
      </rPr>
      <t>Documento excel " LISTADO RESPONSABLES SYA CURSO FINALIZADO"
Documento excel "SYA CENTRO DE CONTACTO A 31 08 18"</t>
    </r>
  </si>
  <si>
    <r>
      <t xml:space="preserve">De acuerdo con la mesa de trabajo realizada el día 10 de enero de 2019 entre la DSYA y la OCI se aclara por parte de esa Dirección que el universo de colaboradores de servicios y atención que participaron en el Aula Virtual corresponde a 544 personas las cuales se obtienen de las bases de datos publicadas en la ruta NAS de los meses de Julio y Diciembre (299 funcionarios y 245 personas del centro de contacto). 
De la base de datos con 245 registros se evidencia que 207 tienen la calificación de Nota Final "Aprobado" lo que permite dar cumplimiento a la meta propuesta del 40%. 
</t>
    </r>
    <r>
      <rPr>
        <b/>
        <sz val="12"/>
        <rFont val="Calibri"/>
        <family val="2"/>
        <scheme val="minor"/>
      </rPr>
      <t>Evidencia:</t>
    </r>
    <r>
      <rPr>
        <sz val="12"/>
        <rFont val="Calibri"/>
        <family val="2"/>
        <scheme val="minor"/>
      </rPr>
      <t xml:space="preserve">
\\172.16.9.31\ArchivosICBF\Direccion de Planeación\Monitoreo Plan Anticorrupción\Comp 4. Servicios y Atención al Ciudadano 2018\D. Servicios y Atención\7. Julio\1.1
Correo electrónico del 26/07/2018 con asunto: RE  CURSO DE SERVICIO Y ATENCIÓN NUEVA CONVOCATORIA
\\172.16.9.31\ArchivosICBF\Direccion de Planeación\Monitoreo Plan Anticorrupción\Comp 4. Servicios y Atención al Ciudadano 2018\D. Servicios y Atención\12. Dic\1.1
Correo electrónico del 12/12/2018 con asunto: RV  Informe barrido   Curso Virtual  servicio y atención 
</t>
    </r>
  </si>
  <si>
    <r>
      <t xml:space="preserve">Para el Segundo Cuatrimestre entre las evidencias aportadas por la Dirección de Servicios y Atención se observan:
</t>
    </r>
    <r>
      <rPr>
        <b/>
        <sz val="12"/>
        <color theme="1"/>
        <rFont val="Calibri"/>
        <family val="2"/>
        <scheme val="minor"/>
      </rPr>
      <t xml:space="preserve">
Evidencia:</t>
    </r>
    <r>
      <rPr>
        <sz val="12"/>
        <color theme="1"/>
        <rFont val="Calibri"/>
        <family val="2"/>
        <scheme val="minor"/>
      </rPr>
      <t xml:space="preserve">
- Soportes de la solicitud de modificación del plazo de la actividad 1.2 la cual antes estaba prevista con plazo hasta el 30/06/2018.
-Correos electrónicos con la trazabilidad de la socialización del proyecto de Modelo ante el Comité de Gestión y Desempeño, así como la votación de aprobación por parte de los participantes (sesión del 29/06/2018).
- Memorando con radicado No. I-2018- 070476-0101 del 17/07/2018 en el cual la Dirección de Servicios y Atención presentó a la Oficina Asesora Jurídica el proyecto de Resolución por medio del cual el ICBF adopta su Modelo de Atención Presencial. 
</t>
    </r>
  </si>
  <si>
    <r>
      <t xml:space="preserve">De acuerdo con la mesa de trabajo realizada el día 10 de enero de 2019 entre la DSYA y la OCI las personas de la Dirección socializan las gestiones que adelantaron durante la Vigencia para la publicación del acto administrativo. Teniendo en cuenta la llegada de la nueva administración y de acuerdo con el acta de fecha 19/12/2018 se conceptúa por parte de los asistentes (DSYA, DG y Comunicaciones) que no se requiere expedir resolución para la adopción del modelo de atención y que el soporte es la aprobación realizada por el Comité Institucional de Gestión y Desempeño en la sesión del 29 de junio y 03 de julio de 2018 donde los participantes por medio de votación aprobaron el modelo de atención presencial, socializado por la DSYA. 
Revisando los procedimientos establecidos por la Entidad no se identificó que para la creación de un documento catalogado como "Modelo" se deba formalizar a través de acto administrativo y las personas de la DSYA manifestaron que esta meta fue establecida para dar mayor soporte a su implementación.
La OCI da por cumplida la actividad y recomienda  que con ocasión a lo aquí evidenciado para la formulación de las actividades y metas se revise la competencia, pertinencia y funciones de las instancias involucradas para el logro de las mismas. 
Así mismo, la OCI considera necesario adelantar las acciones de socialización, publicación e implementación del Modelo aprobado.  
</t>
    </r>
    <r>
      <rPr>
        <b/>
        <sz val="12"/>
        <rFont val="Calibri"/>
        <family val="2"/>
        <scheme val="minor"/>
      </rPr>
      <t>Evidencia:</t>
    </r>
    <r>
      <rPr>
        <sz val="12"/>
        <rFont val="Calibri"/>
        <family val="2"/>
        <scheme val="minor"/>
      </rPr>
      <t xml:space="preserve">
\\icbf.gov.co\fs_AAC\F\Direccion de Servicios y Atención\GRUPO CALIDAD\MODELO DE ATENCIÓN PRESENCIAL\Votación aprobación Modelo\votos modelo
Correo electrónico del 10/07/2018 Asunto: Presentación y archivo para  Comité
\\172.16.9.31\ArchivosICBF\Direccion de Planeación\Monitoreo Plan Anticorrupción\Comp 4. Servicios y Atención al Ciudadano 2018\D. Servicios y Atención\12. Dic\1.2</t>
    </r>
  </si>
  <si>
    <r>
      <t xml:space="preserve">Surtidas las etapas precontractuales exigidas por la Ley y con el liderazgo de la Oficina de Contratación del ICBF entre las evidencias aportadas se observa la publicación de los pliegos definitivos del proceso de selección abreviada, la evaluación de proponentes, subsanaciones y contratación con la sociedad Invektor.  
</t>
    </r>
    <r>
      <rPr>
        <b/>
        <sz val="12"/>
        <color theme="1"/>
        <rFont val="Calibri"/>
        <family val="2"/>
        <scheme val="minor"/>
      </rPr>
      <t xml:space="preserve">
Evidencia: </t>
    </r>
    <r>
      <rPr>
        <sz val="12"/>
        <color theme="1"/>
        <rFont val="Calibri"/>
        <family val="2"/>
        <scheme val="minor"/>
      </rPr>
      <t xml:space="preserve">
Acta de Inicio del contrato No. 1376 de 2018 del 17/07/2018 con objeto: "</t>
    </r>
    <r>
      <rPr>
        <i/>
        <sz val="12"/>
        <color theme="1"/>
        <rFont val="Calibri"/>
        <family val="2"/>
        <scheme val="minor"/>
      </rPr>
      <t xml:space="preserve">compraventa con instalación y puesta en funcionamiento de una solución digital de asignación de turnos (SDAT) en las direcciones regionales y/o en los centros zonales del ICBF", </t>
    </r>
    <r>
      <rPr>
        <sz val="12"/>
        <color theme="1"/>
        <rFont val="Calibri"/>
        <family val="2"/>
        <scheme val="minor"/>
      </rPr>
      <t xml:space="preserve">por valor $959.538.412,00.
</t>
    </r>
  </si>
  <si>
    <r>
      <t xml:space="preserve">De los soportes compartidos en la ruta NAS por la Dirección de Servicios y Atención fue posible evidenciar el avance de la ejecución del contrato No. 1376 de 2018 con acciones relacionadas con: Aprobación de Prototipo del atril, visitas de inspección por parte de ICBF, seguimiento al cronograma y para el mes de diciembre de 2018 los registros fotográficos de 30 sedes del ICBF con la respectiva instalación de digiturnos.
La OCI recomienda dar continuidad al proceso de puesta en funcionamiento, uso y mantenimiento de los digiturnos ya instalados en la vigencia 2018 y articular junto con la implementación que se tenga prevista en otros puntos adicionales para la vigencia 2019. 
</t>
    </r>
    <r>
      <rPr>
        <b/>
        <sz val="12"/>
        <color theme="1"/>
        <rFont val="Calibri"/>
        <family val="2"/>
        <scheme val="minor"/>
      </rPr>
      <t xml:space="preserve">Evidencia:
</t>
    </r>
    <r>
      <rPr>
        <sz val="12"/>
        <color theme="1"/>
        <rFont val="Calibri"/>
        <family val="2"/>
        <scheme val="minor"/>
      </rPr>
      <t>\\172.16.9.31\ArchivosICBF\Direccion de Planeación\Monitoreo Plan Anticorrupción\Comp 4. Servicios y Atención al Ciudadano 2018\D. Servicios y Atención\12. Dic\2.1</t>
    </r>
  </si>
  <si>
    <r>
      <t xml:space="preserve">La Dirección de Servicios y Atención allegó evidencias relacionadas con las sesiones de trabajo adelantadas con la Oficina Asesora Jurídica del ICBF para la validación de 50 preguntas frecuentes para apoyar la atención en la línea anticorrupción, entre las cuales fue posible observar por la Oficina de Control de Interno, los siguientes soportes:
</t>
    </r>
    <r>
      <rPr>
        <b/>
        <sz val="12"/>
        <color theme="1"/>
        <rFont val="Calibri"/>
        <family val="2"/>
        <scheme val="minor"/>
      </rPr>
      <t xml:space="preserve">
Evidencia: </t>
    </r>
    <r>
      <rPr>
        <sz val="12"/>
        <color theme="1"/>
        <rFont val="Calibri"/>
        <family val="2"/>
        <scheme val="minor"/>
      </rPr>
      <t xml:space="preserve">
-Correo Electrónico del 19/07/2018 en el cual se solicitó a la Oficina Asesora Jurídica el control de legalidad de la matriz de Caracterización de actos de corrupción, propuesta de siete nuevos tipos de delitos , documento con de 30 preguntas frecuentes con su correspondiste respuesta, sobre la Línea Anticorrupción de la Entidad</t>
    </r>
    <r>
      <rPr>
        <i/>
        <sz val="12"/>
        <color theme="1"/>
        <rFont val="Calibri"/>
        <family val="2"/>
        <scheme val="minor"/>
      </rPr>
      <t>.
-</t>
    </r>
    <r>
      <rPr>
        <sz val="12"/>
        <color theme="1"/>
        <rFont val="Calibri"/>
        <family val="2"/>
        <scheme val="minor"/>
      </rPr>
      <t xml:space="preserve"> Memorandos No. I-2018-084881-0101 del 23/08/2018 y I -2018-076594-0101 del 31/07/2018 en los cuales las Jefe de la Oficina Asesora Jurídica informa a la Dirección de Servicios y Atención el control de legalidad para </t>
    </r>
    <r>
      <rPr>
        <i/>
        <sz val="12"/>
        <color theme="1"/>
        <rFont val="Calibri"/>
        <family val="2"/>
        <scheme val="minor"/>
      </rPr>
      <t>preguntas frecuentes línea anticorrupción</t>
    </r>
    <r>
      <rPr>
        <sz val="12"/>
        <color theme="1"/>
        <rFont val="Calibri"/>
        <family val="2"/>
        <scheme val="minor"/>
      </rPr>
      <t xml:space="preserve"> y </t>
    </r>
    <r>
      <rPr>
        <i/>
        <sz val="12"/>
        <color theme="1"/>
        <rFont val="Calibri"/>
        <family val="2"/>
        <scheme val="minor"/>
      </rPr>
      <t xml:space="preserve">matriz de caracterización de actos de corrupción.
</t>
    </r>
    <r>
      <rPr>
        <sz val="12"/>
        <color theme="1"/>
        <rFont val="Calibri"/>
        <family val="2"/>
        <scheme val="minor"/>
      </rPr>
      <t xml:space="preserve">Las evidencias aportadas corresponden al período de tiempo estimado para el alcance de la meta.
</t>
    </r>
    <r>
      <rPr>
        <b/>
        <i/>
        <sz val="12"/>
        <color theme="1"/>
        <rFont val="Calibri"/>
        <family val="2"/>
        <scheme val="minor"/>
      </rPr>
      <t xml:space="preserve">
</t>
    </r>
    <r>
      <rPr>
        <b/>
        <sz val="12"/>
        <color theme="1"/>
        <rFont val="Calibri"/>
        <family val="2"/>
        <scheme val="minor"/>
      </rPr>
      <t>Evidencias consultadas en:</t>
    </r>
    <r>
      <rPr>
        <sz val="12"/>
        <color theme="1"/>
        <rFont val="Calibri"/>
        <family val="2"/>
        <scheme val="minor"/>
      </rPr>
      <t xml:space="preserve"> </t>
    </r>
    <r>
      <rPr>
        <i/>
        <sz val="12"/>
        <color theme="1"/>
        <rFont val="Calibri"/>
        <family val="2"/>
        <scheme val="minor"/>
      </rPr>
      <t>\\172.16.9.31\ArchivosICBF\Direccion de Planeación\Monitoreo Plan Anticorrupción\Comp 4. Servicios y Atención al Ciudadano 2018\D. Servicios y Atención\7. Julio</t>
    </r>
  </si>
  <si>
    <r>
      <t xml:space="preserve">Se evidencian dos videos de promoción institucional en lenguas nativas: Uitoto y Wayunaiki.
</t>
    </r>
    <r>
      <rPr>
        <b/>
        <sz val="12"/>
        <color theme="1"/>
        <rFont val="Calibri"/>
        <family val="2"/>
        <scheme val="minor"/>
      </rPr>
      <t xml:space="preserve">
Evidencia:</t>
    </r>
    <r>
      <rPr>
        <sz val="12"/>
        <color theme="1"/>
        <rFont val="Calibri"/>
        <family val="2"/>
        <scheme val="minor"/>
      </rPr>
      <t xml:space="preserve"> ruta: \\172.16.9.31\ArchivosICBF\Direccion de Planeación\Monitoreo Plan Anticorrupción\Comp 4. Servicios y Atención al Ciudadano 2018\D. Servicios y Atención\5. Mayo\2.3 
</t>
    </r>
  </si>
  <si>
    <r>
      <t xml:space="preserve">Se evidencian dos videos de promoción institucional en lenguas nativas: Uitoto y Wayunaiki.
</t>
    </r>
    <r>
      <rPr>
        <b/>
        <sz val="12"/>
        <color theme="1"/>
        <rFont val="Calibri"/>
        <family val="2"/>
        <scheme val="minor"/>
      </rPr>
      <t xml:space="preserve">
Evidencia:</t>
    </r>
    <r>
      <rPr>
        <sz val="12"/>
        <color theme="1"/>
        <rFont val="Calibri"/>
        <family val="2"/>
        <scheme val="minor"/>
      </rPr>
      <t xml:space="preserve"> 
\\172.16.9.31\ArchivosICBF\Direccion de Planeación\Monitoreo Plan Anticorrupción\Comp 4. Servicios y Atención al Ciudadano 2018\D. Servicios y Atención\5. Mayo\2.3 
</t>
    </r>
  </si>
  <si>
    <r>
      <t xml:space="preserve">En el seguimiento realizado para el primer cuatrimestre se identificó por parte de la Oficina de Control Interno que la meta prevista no fue alcanzada en la fecha establecida inicialmente: 30/04/2018 (por lo cual se dio una valoración: vencida). 
Para el seguimiento realizado en el segundo cuatrimestre se evidencia modificación de la fecha a 30/06/2018.
De las evidencias aportadas para el período se observaron correos electrónicos entre la Dirección de Servicios y Atención y la Dirección de Tecnología e Informática en los cuales se definieron los ajustes respectivos en el SIM con la implementación de la funcionalidad  para fortalecer el seguimiento de las peticiones adicionales a una petición inicial, sin embargo no se evidencia soporte de los reportes de seguimiento tal como se dispuso en la meta por alcanzar. 
</t>
    </r>
    <r>
      <rPr>
        <b/>
        <sz val="12"/>
        <color theme="1"/>
        <rFont val="Calibri"/>
        <family val="2"/>
        <scheme val="minor"/>
      </rPr>
      <t xml:space="preserve">
Evidencia:</t>
    </r>
    <r>
      <rPr>
        <sz val="12"/>
        <color theme="1"/>
        <rFont val="Calibri"/>
        <family val="2"/>
        <scheme val="minor"/>
      </rPr>
      <t xml:space="preserve">
En la ruta NAS  \\172.16.9.31\ArchivosICBF\Direccion de Planeación\Monitoreo Plan Anticorrupción\Comp 4. Servicios y Atención al Ciudadano 2018\D. Servicios y Atención\6. Junio\2.4 tres correos electrónicos en los cuales se de a conocer que:"(...) las actuaciones para el registro de ACOs (AAC-155, AAC-160, AAC-165 y AAC-166) fueron creadas en el ambiente de producción del SIM y se encuentran disponibles para ser registradas por profesionales con perfil AAC y por defensores para el caso de la AAC.155.(...).
Correo electrónico del 15/06/2018, el cual da respuesta a correo del 29/05/2018.
Correo electrónico del 14/08/2018 con asunto: Visualización de anexos, desde el Grupo de Canales y Centro de Contacto de la Dirección de Servicios y Atención se da a conocer la funcionalidad del botón objeto de desarrollo en el SIM.
De acuerdo con el correo electrónico recibido el dia 14/09/2018 por parte de DSYA, se aclara que la OCI ya habia validado el pantallazo generado con fecha 14/08/2018 respecto a la funcionalidad del boton; Sin embargo dentro de las evidencias aportadas no se allegaron pantallazos que permitan ver "</t>
    </r>
    <r>
      <rPr>
        <i/>
        <sz val="12"/>
        <color theme="1"/>
        <rFont val="Calibri"/>
        <family val="2"/>
        <scheme val="minor"/>
      </rPr>
      <t>Reportes de seguimiento"</t>
    </r>
    <r>
      <rPr>
        <sz val="12"/>
        <color theme="1"/>
        <rFont val="Calibri"/>
        <family val="2"/>
        <scheme val="minor"/>
      </rPr>
      <t xml:space="preserve"> sobre esta nueva actuación en el SIM teniendo en cuenta que lo previsto por la DSYA es</t>
    </r>
    <r>
      <rPr>
        <i/>
        <sz val="12"/>
        <color theme="1"/>
        <rFont val="Calibri"/>
        <family val="2"/>
        <scheme val="minor"/>
      </rPr>
      <t xml:space="preserve"> "Fortalecer el seguimiento de las peticiones ciudadanas a partir de la visualización de solicitudes de información adicionales a la petición inicial".</t>
    </r>
  </si>
  <si>
    <r>
      <t xml:space="preserve">De acuerdo con la mesa de trabajo realizada el día 10 de enero de 2019 entre la DSYA y la OCI, se explica que la meta en relación a los reportes generados con la puesta en marcha de la nueva actuación corresponde año usuario directo y no a un reporte de seguimiento nacional por parte de la DSYA, por consiguiente y teniendo en cuenta el correo electrónico de fecha 14/08/2018 la OCI identifica que la actividad fue cumplida fuera de término. 
</t>
    </r>
    <r>
      <rPr>
        <b/>
        <sz val="12"/>
        <rFont val="Calibri"/>
        <family val="2"/>
        <scheme val="minor"/>
      </rPr>
      <t>Evidencia:</t>
    </r>
    <r>
      <rPr>
        <sz val="12"/>
        <rFont val="Calibri"/>
        <family val="2"/>
        <scheme val="minor"/>
      </rPr>
      <t xml:space="preserve">
\\172.16.9.31\ArchivosICBF\Direccion de Planeación\Monitoreo Plan Anticorrupción\Comp 4. Servicios y Atención al Ciudadano 2018\D. Servicios y Atención\8. Ago.\2.4
Correo electrónico del 14/08/2018 con asunto: Visualización de anexos, desde el Grupo de Canales y Centro de Contacto de la Dirección de Servicios y Atención se da a conocer la funcionalidad del botón objeto de desarrollo en el SIM.</t>
    </r>
  </si>
  <si>
    <r>
      <t xml:space="preserve">De las evidencias aportadas para el segundo cuatrimestre se observan soportes relacionados con el desarrollo de videoconferencias, envío de cápsulas informativas y socialización de temas misionales.
</t>
    </r>
    <r>
      <rPr>
        <i/>
        <sz val="12"/>
        <color theme="1"/>
        <rFont val="Calibri"/>
        <family val="2"/>
        <scheme val="minor"/>
      </rPr>
      <t xml:space="preserve">
</t>
    </r>
    <r>
      <rPr>
        <b/>
        <sz val="12"/>
        <color theme="1"/>
        <rFont val="Calibri"/>
        <family val="2"/>
        <scheme val="minor"/>
      </rPr>
      <t xml:space="preserve">Evidencia: </t>
    </r>
    <r>
      <rPr>
        <u/>
        <sz val="12"/>
        <color theme="1"/>
        <rFont val="Calibri"/>
        <family val="2"/>
        <scheme val="minor"/>
      </rPr>
      <t xml:space="preserve">
</t>
    </r>
    <r>
      <rPr>
        <sz val="12"/>
        <color theme="1"/>
        <rFont val="Calibri"/>
        <family val="2"/>
        <scheme val="minor"/>
      </rPr>
      <t xml:space="preserve">
Mayo - 2018:</t>
    </r>
    <r>
      <rPr>
        <u/>
        <sz val="12"/>
        <color theme="1"/>
        <rFont val="Calibri"/>
        <family val="2"/>
        <scheme val="minor"/>
      </rPr>
      <t xml:space="preserve">
</t>
    </r>
    <r>
      <rPr>
        <sz val="12"/>
        <color theme="1"/>
        <rFont val="Calibri"/>
        <family val="2"/>
        <scheme val="minor"/>
      </rPr>
      <t>La Dirección de Servicios y Atención documentó la evaluación de líderes de formación del centro de contacto,  formadores, líderes y enlaces de calidad, allegando de igual manera los resultados de la evaluación, la implementación y socialización de la Evaluación Integral del Proceso de Relación con el ciudadano, aplicada en todos los puntos de atención del ICBF y el análisis de los resultados de la Estrategia de Apropiación del Conocimiento con las 33 regionales.
Junio - 2018:</t>
    </r>
    <r>
      <rPr>
        <u/>
        <sz val="12"/>
        <color theme="1"/>
        <rFont val="Calibri"/>
        <family val="2"/>
        <scheme val="minor"/>
      </rPr>
      <t xml:space="preserve">
</t>
    </r>
    <r>
      <rPr>
        <sz val="12"/>
        <color theme="1"/>
        <rFont val="Calibri"/>
        <family val="2"/>
        <scheme val="minor"/>
      </rPr>
      <t xml:space="preserve">Documentos en PDF con listados de asistencia de fechas: 26 y 27 de junio de 2018
Entre los soportes adjuntos no hay documento o correo electrónico relacionado con la listas de  asistencia que permitan identificar los temas abordados o las acciones adelantadas, toda vez que la Dirección de Servicios y Atención en la ruta NAS \\172.16.9.31\ArchivosICBF\Direccion de Planeación\Monitoreo Plan Anticorrupción\Comp 4. Servicios y Atención al Ciudadano 2018\D. Servicios y Atención\6. Junio\3.1 y en el documento excel de avance "anexo 4", reporta como avance para éste mes: evaluación de conocimiento, socialización por videoconferencia y tres cápsulas del saber, de las cuales se evidencian los correos electrónicos de envío.
</t>
    </r>
    <r>
      <rPr>
        <u/>
        <sz val="12"/>
        <color theme="1"/>
        <rFont val="Calibri"/>
        <family val="2"/>
        <scheme val="minor"/>
      </rPr>
      <t xml:space="preserve">
Julio - 2018
</t>
    </r>
    <r>
      <rPr>
        <sz val="12"/>
        <color theme="1"/>
        <rFont val="Calibri"/>
        <family val="2"/>
        <scheme val="minor"/>
      </rPr>
      <t>Documentos en PDF con los listados de asistencia de las regionales en las videoconferencias, sin embargo no se aportó evidencia de las convocatorias realizadas por la Dirección de Servicios y Atención para ésta actividad.
Correos electrónicos en los cuales se enviaron las Cápsulas del Saber.
Para el período revisado no se observa soporte relacionado con "material específico de procesos misionales", es citado en en el excel de avance "anexo 4" sin embargo no se aportó evidencia que documente al respecto.</t>
    </r>
  </si>
  <si>
    <r>
      <t xml:space="preserve">De las evidencias aportadas en la ruta NAS se observan correos electrónicos entre la Dirección de Servicios y Atención con la Dirección de Tecnología e Información en los cuales a corte julio - 2018 se siguen realizando escenarios de prueba.
Los correos electrónicos aportados corresponden a la trazabilidad de las acciones adelantadas y retroalimentadas por las áreas competentes para el funcionamiento de la herramienta de ayuda, sin embargo en los soportes cargados para el mes de agosto se evidencia que el botón de ayuda SIM no esta funcionando correctamente, pese a las observaciones reiterativas del ara usuaria.
</t>
    </r>
    <r>
      <rPr>
        <sz val="12"/>
        <rFont val="Calibri"/>
        <family val="2"/>
        <scheme val="minor"/>
      </rPr>
      <t xml:space="preserve">
En los correos del mes de agosto se menciona: " (...) Estuve revisando el nuevo despliegue al ambiente de pruebas y aún con las correcciones en los nombres de los archivos que hice el jueves 2 de agosto, no funciona la llamada a las paginas HTM de la guía para la correcta tipificación.
Adjunto la evidencia de dicha revisión, donde puede observar las URL en los ambientes de pruebas desde el 1) formulario SIM, 2) su código fuente, 3) la URL de la ventana emergente que abre y 4) como se denominó en el TFS; en los 4 casos las URL tienen el mismo nombre, espacio, símbolos y guiones(...)</t>
    </r>
    <r>
      <rPr>
        <sz val="12"/>
        <color theme="1"/>
        <rFont val="Calibri"/>
        <family val="2"/>
        <scheme val="minor"/>
      </rPr>
      <t xml:space="preserve">
</t>
    </r>
    <r>
      <rPr>
        <b/>
        <sz val="12"/>
        <color theme="1"/>
        <rFont val="Calibri"/>
        <family val="2"/>
        <scheme val="minor"/>
      </rPr>
      <t>Evidencia:</t>
    </r>
    <r>
      <rPr>
        <u/>
        <sz val="12"/>
        <color theme="1"/>
        <rFont val="Calibri"/>
        <family val="2"/>
        <scheme val="minor"/>
      </rPr>
      <t xml:space="preserve">
</t>
    </r>
    <r>
      <rPr>
        <sz val="12"/>
        <color theme="1"/>
        <rFont val="Calibri"/>
        <family val="2"/>
        <scheme val="minor"/>
      </rPr>
      <t>Correo electrónico del 31/07/2018, con asunto:  Nuevo despliegue Botón de ayuda SIM - Conjunto de Cambios 9492.
Correo electrónico del 30/07/2018 con asunto: RE: Nuevo despliegue Botón de ayuda SIM - Conjunto de Cambios 9492
Correo electrónico del 26/06/2018, con asunto: MOTIVOS GUÍA CORRECTA TIPIFICACIÓN.
Correos electrónicos del 02, 08,09, 22 de agosto de 2018, con asunto: Nuevo despliegue Botón de ayuda SIM - Conjunto de Cambios 9492.</t>
    </r>
  </si>
  <si>
    <r>
      <t xml:space="preserve">De acuerdo con la información de la DSYA se evidenciaron correos electrónicos en el mes de septiembre entre esa dirección y la DIT para la funcionalidad del Botón de ayuda en el SIM; y según correo de la DSYA del 03/10/2018 se realizó validación de la funcionalidad y se aprueba el paso a producción.
</t>
    </r>
    <r>
      <rPr>
        <b/>
        <sz val="12"/>
        <rFont val="Calibri"/>
        <family val="2"/>
        <scheme val="minor"/>
      </rPr>
      <t>Evidencia:</t>
    </r>
    <r>
      <rPr>
        <sz val="12"/>
        <rFont val="Calibri"/>
        <family val="2"/>
        <scheme val="minor"/>
      </rPr>
      <t xml:space="preserve">
Correo electrónico del 19/09/2018, Asunto: RE: Botón Ayuda SIM - Eliminación buscador palabra
</t>
    </r>
  </si>
  <si>
    <r>
      <t xml:space="preserve">Una vez revisadas las evidencias aportadas por la Dirección de Servicios y Atención en la ruta NAS: \\172.16.9.31\ArchivosICBF\Direccion de Planeación\Monitoreo Plan Anticorrupción\Comp 4. Servicios y Atención al Ciudadano 2018 correspondiente a los meses de mayo, junio y julio se evidencia que se solicitó por medio electrónico validación del PROTOCOLO GENERAL DE ATENCIÓN AL CIUDADANO  a la Subdirección General, sin embargo no se aporta evidencia de respuesta de ésta subdirección en relación a la solicitud.
Es necesario tener en cuenta que la meta prevista es la actualización del protocolo de atención que en el mapa de procesos corresponde al PT1.RC </t>
    </r>
    <r>
      <rPr>
        <i/>
        <sz val="12"/>
        <rFont val="Calibri"/>
        <family val="2"/>
        <scheme val="minor"/>
      </rPr>
      <t xml:space="preserve">PROTOCOLO DE SERVICIO Y ATENCIÓN AL CIUDADANO </t>
    </r>
    <r>
      <rPr>
        <sz val="12"/>
        <rFont val="Calibri"/>
        <family val="2"/>
        <scheme val="minor"/>
      </rPr>
      <t>del</t>
    </r>
    <r>
      <rPr>
        <i/>
        <sz val="12"/>
        <rFont val="Calibri"/>
        <family val="2"/>
        <scheme val="minor"/>
      </rPr>
      <t xml:space="preserve"> </t>
    </r>
    <r>
      <rPr>
        <sz val="12"/>
        <rFont val="Calibri"/>
        <family val="2"/>
        <scheme val="minor"/>
      </rPr>
      <t xml:space="preserve">07/09/2016 - Versión 1 por consiguiente dentro del plazo establecido para el alcance de la meta se deberá surtir el trámite respectivo ante la Oficina de Planeación y Control de Gestión y que quede publicado.
</t>
    </r>
    <r>
      <rPr>
        <u/>
        <sz val="12"/>
        <rFont val="Calibri"/>
        <family val="2"/>
        <scheme val="minor"/>
      </rPr>
      <t xml:space="preserve">
</t>
    </r>
    <r>
      <rPr>
        <b/>
        <u/>
        <sz val="12"/>
        <rFont val="Calibri"/>
        <family val="2"/>
        <scheme val="minor"/>
      </rPr>
      <t>Evidencia:</t>
    </r>
    <r>
      <rPr>
        <u/>
        <sz val="12"/>
        <rFont val="Calibri"/>
        <family val="2"/>
        <scheme val="minor"/>
      </rPr>
      <t xml:space="preserve">
</t>
    </r>
    <r>
      <rPr>
        <sz val="12"/>
        <rFont val="Calibri"/>
        <family val="2"/>
        <scheme val="minor"/>
      </rPr>
      <t xml:space="preserve">Correo electrónico del 16/05/2018, con asunto: PROTOCOLO DE SERVICIO Y ATENCIÓN AL CIUDADANO.
\\172.16.9.31\ArchivosICBF\Direccion de Planeación\Monitoreo Plan Anticorrupción\Comp 4. Servicios y Atención al Ciudadano 2018\D. Servicios y Atención\6. Junio\4.2
En la carpeta de Junio, fueron ubicadas evidencias correspondientes en fecha al mes de mayo.
Correo electrónico del 13/07/2018, con asunto:PROTOCOLOS GENERAL Y PRESENCIAL
Correo electrónico del 25/07/2018, con asunto: PROTOCOLO GENERAL DE ATENCIÓN AL CIUDADANO DEFINITIVO 25-07-2018.
Correo electrónico del 15/08/2018, con asunto: PROTOCOLO GENERAL DE ATENCIÓN AL CIUDADANO DEFINITIVO 25-07-2018
entre la Subdirección de Mejoramiento Organizacional y el Grupo Gestión de Calidad para el Servicio y la Atención de la
Dirección de Servicios y Atención.
</t>
    </r>
  </si>
  <si>
    <r>
      <t xml:space="preserve">Se evidencia correo electrónico enviado el día 16/10/2018 por la Directora de SYA a Directores Regionales &lt;Directores.Regionales@icbf.gov.co&gt;; ResponsablesCZSYA &lt;ResponsablesCZSYA@icbf.gov.co&gt;; ResponsableSYA &lt;ResponsableSYA@icbf.gov.co&gt; ; Coordinadores centros zonales &lt;coordinadorescentroszonales@icbfgob.onmicrosoft.com&gt; donde se les socializó el Protocolo de Atención Presencial al Ciudadano en el cual se evidencia el cumplimiento del objetivo propuesto que es: " </t>
    </r>
    <r>
      <rPr>
        <i/>
        <sz val="12"/>
        <color theme="1"/>
        <rFont val="Calibri"/>
        <family val="2"/>
        <scheme val="minor"/>
      </rPr>
      <t xml:space="preserve">Mejorar el abordaje de peticiones ciudadanas con enfoque diferencial a través de la actualización del protocolo de atención. "
</t>
    </r>
    <r>
      <rPr>
        <b/>
        <u/>
        <sz val="12"/>
        <color theme="1"/>
        <rFont val="Calibri"/>
        <family val="2"/>
        <scheme val="minor"/>
      </rPr>
      <t xml:space="preserve">
Evidencia:</t>
    </r>
    <r>
      <rPr>
        <sz val="12"/>
        <color theme="1"/>
        <rFont val="Calibri"/>
        <family val="2"/>
        <scheme val="minor"/>
      </rPr>
      <t xml:space="preserve">
Correo electrónico del 30/10/2018, asunto: SOCIALIZACION PROTOCOLO DE ATENCIÓN PRESENCIAL AL CIUDADANO
https://www.icbf.gov.co/sites/default/files/procesos/pt4.rc_protocolo_de_atencion_presencial_al_ciudadano_v1.pdf
Adicionalmente la DSYA adjunto soporte de correo electrónico de fecha 16/10/2018 con asunto: SOCIALIZACIÓN PROTOCOLO GENERAL DE SERVICIO Y ATENCIÓN AL CIUDADANO, al respecto la O.C.I sugiere que en la actualización a realizarse a futuro, éste protocolo de igual manera cuente con los acápites relacionados con enfoque diferencial, toda vez que el Instituto en sus diferentes canales de atención ha venido implementando acciones incluyentes en cumplimiento al Modelo de atención diferencial, el cual solo es mencionado como parte del documento y no como si se encontró desarrollo en el protocolo de atención presencial.</t>
    </r>
  </si>
  <si>
    <r>
      <t xml:space="preserve">De las evidencias aportadas para el segundo cuatrimestre se pudo observar la respuesta dada por la Subdirección de Programación - Dirección de Planeación y Control de Gestión en fecha 17/05/2018 en la cual envió a la Dirección de Servicios y Atención los documentos en excel con el cruce de las bases de datos solicitadas para llevar a cabo la caracterización de peticionarios.
En la carpeta destinada para el mes de Julio se aportó copia de correo electrónico con asunto: Presentación Caracterización Vigencia - 2017 | Personas Jurídicas de fecha 16/07/2018 en el cual se evidencia una presentación en power point, utilizada al parecer en reunión del 12/07/2018 sin allegar soportes de citada reunión.
Sin embargo, las evidencias aportadas no dan cuenta del cumplimiento de la meta "Documento de Caracterización " , por lo tanto se evalúa en avance y se insta a la dirección de servicios y Atención que adelante las actividades pendientes.
</t>
    </r>
    <r>
      <rPr>
        <b/>
        <sz val="12"/>
        <color theme="1"/>
        <rFont val="Calibri"/>
        <family val="2"/>
        <scheme val="minor"/>
      </rPr>
      <t>Evidencia:</t>
    </r>
    <r>
      <rPr>
        <u/>
        <sz val="12"/>
        <color theme="1"/>
        <rFont val="Calibri"/>
        <family val="2"/>
        <scheme val="minor"/>
      </rPr>
      <t xml:space="preserve">
</t>
    </r>
    <r>
      <rPr>
        <sz val="12"/>
        <color theme="1"/>
        <rFont val="Calibri"/>
        <family val="2"/>
        <scheme val="minor"/>
      </rPr>
      <t>correo electrónico, con asunto: Presentación Caracterización Vigencia - 2017   Personas Jurídicas
correo electrónico, con asunto: RE  Solicitud Cruce Documentos Identidad RNEC   SISBEN   UNIDOS   Víctimas</t>
    </r>
    <r>
      <rPr>
        <u/>
        <sz val="12"/>
        <color theme="1"/>
        <rFont val="Calibri"/>
        <family val="2"/>
        <scheme val="minor"/>
      </rPr>
      <t xml:space="preserve">
</t>
    </r>
    <r>
      <rPr>
        <sz val="12"/>
        <color theme="1"/>
        <rFont val="Calibri"/>
        <family val="2"/>
        <scheme val="minor"/>
      </rPr>
      <t xml:space="preserve">De acuerdo con el correo electrónico del dia 14/09/2018 allegado por la DSYA y consultado el link https://www.icbf.gov.co/sites/default/files/caracterizacion_ciudadanos_peticionarios_vigencia_2017_v2-012018_0.pdf; se evidencia documento de caracterización de peticionarios del ICBF sin embargo en el contenido no de identifica claramente la caracterización de los peticionarios que presentan Solicitudes de Restablecimiento de Derechos  (SRD)  y Denuncias (PRD) que es la actividad especifica. </t>
    </r>
  </si>
  <si>
    <r>
      <t xml:space="preserve">De acuerdo con la mesa de trabajo realizada el día 10 de enero de 2019 entre la DSYA y la OCI, se explica que el documento de caracterización corresponde al socializado mediante correo electrónico de fecha 23 y 31/05/2018 enviado por la Directora de SYA. 
Las evidencias aportadas por la DSYA posteriores a esa fecha en la ruta NAS no hacen parte del documento meta, puesto que son el insumo para la Caracterización Ciudadanos y no a los peticionarios de solicitudes de Restablecimiento de Derechos  (SRD)  y Denuncias (PRD). 
La OCI recomienda tener en cuenta que los soportes que son cargados en la ruta NAS son objeto de verificación y harán parte del seguimiento evaluado por esta dependencia. 
</t>
    </r>
    <r>
      <rPr>
        <b/>
        <sz val="12"/>
        <rFont val="Calibri"/>
        <family val="2"/>
        <scheme val="minor"/>
      </rPr>
      <t>Evidencia:</t>
    </r>
    <r>
      <rPr>
        <sz val="12"/>
        <rFont val="Calibri"/>
        <family val="2"/>
        <scheme val="minor"/>
      </rPr>
      <t xml:space="preserve">
\\172.16.9.31\ArchivosICBF\Direccion de Planeación\Monitoreo Plan Anticorrupción\Comp 4. Servicios y Atención al Ciudadano 2018\D. Servicios y Atención\5. Mayo\5.1
Correo electrónico del 23/05/2018 Asunto: CARACTERIZACIÓN DENUNCIANTES 2017
Correo electrónico del 31/05/2018 Asunto: socialización Caracterización de Peticionarios 2017  / Universidad Externado de Colombia
https://www.icbf.gov.co/servicios/caracterizacion-peticionarios</t>
    </r>
  </si>
  <si>
    <r>
      <t xml:space="preserve">Se evidencia base de datos con la relación de un total de 40 Acciones Correctivas formuladas en ISOLUCION a partir de los resultados de la encuesta de satisfacción aplicada en la vigencia 2017.
Es importante que la Dirección de Servicios y Atención  contemple el acompañamiento en la formulación de las Acciones Correctivas, los Planes de Mejoramiento y el cumplimiento de los mismos con el fin de lograr la eficacia a favor del proceso de Relación con el Ciudadano.
Desde la Oficina de Control Interno a la fecha de la revisión de evidencias para el segundo cuatrimestre no se conceptúa que ésta actividad se encuentre cumplida, toda vez que al revisar las Acciones Correctivas relacionadas en el documento excel variaron en 30 Acciones Correctivas nuevas en comparación con la relación inicial (10).
</t>
    </r>
    <r>
      <rPr>
        <b/>
        <sz val="12"/>
        <color theme="1"/>
        <rFont val="Calibri"/>
        <family val="2"/>
        <scheme val="minor"/>
      </rPr>
      <t xml:space="preserve">
Evidencia:</t>
    </r>
    <r>
      <rPr>
        <u/>
        <sz val="12"/>
        <color theme="1"/>
        <rFont val="Calibri"/>
        <family val="2"/>
        <scheme val="minor"/>
      </rPr>
      <t xml:space="preserve">
</t>
    </r>
    <r>
      <rPr>
        <sz val="12"/>
        <color theme="1"/>
        <rFont val="Calibri"/>
        <family val="2"/>
        <scheme val="minor"/>
      </rPr>
      <t>Correo electrónico del 28/06/2018 con asunto: SEGUIMIENTO AC 8831- VENCIDA /EJE SATISFACCIÓN
Correo electrónico del 28/06/2018, con asunto: SEGUIMIENTO AC 9359 y 9358 -  EJE SATISFACCIÓN 
Correo electrónico del 27/06/2018, con asunto: Base Acciones Correctivas - Encuestas de Satisfacción 201806</t>
    </r>
  </si>
  <si>
    <r>
      <t xml:space="preserve">De acuerdo con las evidencias aportadas, se identifican dos bases de datos con acciones correctivas: Una con 10 registros y la segunda con 23 que fueron consultadas en el aplicativo ISOLUCIÓN y filtradas por fuente: Encuestas de Satisfacción a los Servicios del ICBF. 
La primer base corresponde a las acciones que fueron formuladas a las Direcciones de Nutrición, Primera Infancia, Niñez y Adolescencia, Familias y Comunidades y Protección; y la segunda a las Regionales. 
De acuerdo con lo anterior, se conceptúa como cumplida esta actividad; sin embargo se sugiere a la DSYA que realice un seguimiento al cierre eficaz de las mismas como actividad de autocontrol. 
</t>
    </r>
    <r>
      <rPr>
        <b/>
        <sz val="12"/>
        <color theme="1"/>
        <rFont val="Calibri"/>
        <family val="2"/>
        <scheme val="minor"/>
      </rPr>
      <t>Evidencia:</t>
    </r>
    <r>
      <rPr>
        <sz val="12"/>
        <color theme="1"/>
        <rFont val="Calibri"/>
        <family val="2"/>
        <scheme val="minor"/>
      </rPr>
      <t xml:space="preserve">
Excel ACCIONES CORRECTIVAS Puntos de Atención
Excel ACCIONES CORRECTIVAS Programas
</t>
    </r>
  </si>
  <si>
    <r>
      <t xml:space="preserve">La Oficina de Control Interno en correo electrónico de fecha 09/05/2018 evidencia pantallazos donde se realiza la encuesta de satisfacción a los trámites en línea: OAC ONLINE, PILA WEB y Bienes Mostrencos.
</t>
    </r>
    <r>
      <rPr>
        <b/>
        <sz val="12"/>
        <color theme="1"/>
        <rFont val="Calibri"/>
        <family val="2"/>
        <scheme val="minor"/>
      </rPr>
      <t xml:space="preserve">Evidencia: </t>
    </r>
    <r>
      <rPr>
        <sz val="12"/>
        <color theme="1"/>
        <rFont val="Calibri"/>
        <family val="2"/>
        <scheme val="minor"/>
      </rPr>
      <t xml:space="preserve">
Correo electrónico, del 09/05/2018, con asunto: RV: PLAN ANTICORRUPCIÓN COMPONENTE 4, ACTIVIDAD 5.3.</t>
    </r>
  </si>
  <si>
    <r>
      <t xml:space="preserve">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
    </r>
    <r>
      <rPr>
        <i/>
        <sz val="12"/>
        <color theme="1"/>
        <rFont val="Calibri"/>
        <family val="2"/>
        <scheme val="minor"/>
      </rPr>
      <t xml:space="preserve"> </t>
    </r>
    <r>
      <rPr>
        <sz val="12"/>
        <color theme="1"/>
        <rFont val="Calibri"/>
        <family val="2"/>
        <scheme val="minor"/>
      </rPr>
      <t xml:space="preserve">toda vez que el día 07/09/2018 al consultar el link http://geco.icbf.gov.co/GECO/Audio.aspx?audio=  para la pregunta con código No. CET01005 </t>
    </r>
    <r>
      <rPr>
        <i/>
        <sz val="12"/>
        <color theme="1"/>
        <rFont val="Calibri"/>
        <family val="2"/>
        <scheme val="minor"/>
      </rPr>
      <t>¿En qué consisten los programas inclusivos?</t>
    </r>
    <r>
      <rPr>
        <sz val="12"/>
        <color theme="1"/>
        <rFont val="Calibri"/>
        <family val="2"/>
        <scheme val="minor"/>
      </rPr>
      <t xml:space="preserve"> el audio no funcionó.
</t>
    </r>
    <r>
      <rPr>
        <b/>
        <sz val="12"/>
        <color theme="1"/>
        <rFont val="Calibri"/>
        <family val="2"/>
        <scheme val="minor"/>
      </rPr>
      <t xml:space="preserve">
Evidencias:</t>
    </r>
    <r>
      <rPr>
        <u/>
        <sz val="12"/>
        <color theme="1"/>
        <rFont val="Calibri"/>
        <family val="2"/>
        <scheme val="minor"/>
      </rPr>
      <t xml:space="preserve">
</t>
    </r>
    <r>
      <rPr>
        <sz val="12"/>
        <color theme="1"/>
        <rFont val="Calibri"/>
        <family val="2"/>
        <scheme val="minor"/>
      </rPr>
      <t>Consulta realizada en sitio web, el 07/09/2018.
De acuerdo con el correo electrónico del dia 14/09/2018 se realiza verificación de funcionamiento y esta correcto.</t>
    </r>
  </si>
  <si>
    <r>
      <t xml:space="preserve">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
    </r>
    <r>
      <rPr>
        <i/>
        <sz val="12"/>
        <color theme="1"/>
        <rFont val="Calibri"/>
        <family val="2"/>
        <scheme val="minor"/>
      </rPr>
      <t xml:space="preserve"> </t>
    </r>
    <r>
      <rPr>
        <sz val="12"/>
        <color theme="1"/>
        <rFont val="Calibri"/>
        <family val="2"/>
        <scheme val="minor"/>
      </rPr>
      <t xml:space="preserve">toda vez que el día 07/09/2018 al consultar el link http://geco.icbf.gov.co/GECO/Audio.aspx?audio=  para la pregunta con código No. CET01005 </t>
    </r>
    <r>
      <rPr>
        <i/>
        <sz val="12"/>
        <color theme="1"/>
        <rFont val="Calibri"/>
        <family val="2"/>
        <scheme val="minor"/>
      </rPr>
      <t>¿En qué consisten los programas inclusivos?</t>
    </r>
    <r>
      <rPr>
        <sz val="12"/>
        <color theme="1"/>
        <rFont val="Calibri"/>
        <family val="2"/>
        <scheme val="minor"/>
      </rPr>
      <t xml:space="preserve"> el audio no funcionó.
</t>
    </r>
    <r>
      <rPr>
        <b/>
        <sz val="12"/>
        <color theme="1"/>
        <rFont val="Calibri"/>
        <family val="2"/>
        <scheme val="minor"/>
      </rPr>
      <t xml:space="preserve">
Evidencias:</t>
    </r>
    <r>
      <rPr>
        <u/>
        <sz val="12"/>
        <color theme="1"/>
        <rFont val="Calibri"/>
        <family val="2"/>
        <scheme val="minor"/>
      </rPr>
      <t xml:space="preserve">
</t>
    </r>
    <r>
      <rPr>
        <sz val="12"/>
        <color theme="1"/>
        <rFont val="Calibri"/>
        <family val="2"/>
        <scheme val="minor"/>
      </rPr>
      <t>Consulta realizada en sitio web, el 07/09/2018.
De acuerdo con el correo electrónico del día 14/09/2018 se realiza verificación de funcionamiento y esta correcto.</t>
    </r>
  </si>
  <si>
    <r>
      <t xml:space="preserve">Transparencia y Acceso a la Información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</si>
  <si>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La información de planeación y gestión se encuentra publicada en la página web de la entidad de la siguiente manera:
</t>
    </r>
    <r>
      <rPr>
        <b/>
        <sz val="11"/>
        <color theme="1"/>
        <rFont val="Calibri"/>
        <family val="2"/>
        <scheme val="minor"/>
      </rPr>
      <t>Evidencia:</t>
    </r>
    <r>
      <rPr>
        <sz val="11"/>
        <color theme="1"/>
        <rFont val="Calibri"/>
        <family val="2"/>
        <scheme val="minor"/>
      </rPr>
      <t xml:space="preserve">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
(1) Plan Anticorrupción y Atencion al Ciudadano
https://www.icbf.gov.co/gestion-transparencia/transparencia/planeacion/plan-anticorrupcion
(1) Plan Anual de Adquisiciones
https://www.icbf.gov.co/gestion-transparencia/transparencia/contratacion/plan-compras
</t>
    </r>
    <r>
      <rPr>
        <b/>
        <sz val="11"/>
        <color theme="1"/>
        <rFont val="Calibri"/>
        <family val="2"/>
        <scheme val="minor"/>
      </rPr>
      <t>Actividad cumplida con corte a 30 de abril de 2018.</t>
    </r>
  </si>
  <si>
    <r>
      <t xml:space="preserve">La información de planeación y gestión se encuentra publicada en la página web de la entidad de la siguiente manera:
</t>
    </r>
    <r>
      <rPr>
        <b/>
        <sz val="11"/>
        <color theme="1"/>
        <rFont val="Calibri"/>
        <family val="2"/>
        <scheme val="minor"/>
      </rPr>
      <t>Evidencia:</t>
    </r>
    <r>
      <rPr>
        <sz val="11"/>
        <color theme="1"/>
        <rFont val="Calibri"/>
        <family val="2"/>
        <scheme val="minor"/>
      </rPr>
      <t xml:space="preserve"> (2) Informe de gestión publicado con histórico del informe de gestión. Del año anterior (2017) con fecha de publicación 31/Ene/2018 y 25/Jun/2018 
Ruta: https://www.icbf.gov.co/gestion-transparencia/transparencia/control/informes-gestion
(11) Proyectos de inversión para el 2018 publicados.
https://www.icbf.gov.co/gestion-transparencia/transparencia/planeacion/proyectos-de-inversion
(1) Plan de acción 2018 publicado de julio a diciembre de 2018
https://www.icbf.gov.co/gestion-transparencia/transparencia/planeacion/plan-accion
(3) Presupuesto en Ejercicio del ICBF de septiembre, octubre, noviembre
https://www.icbf.gov.co/gestion-transparencia/transparencia/presupuesto
(1) Plan Anticorrupción y Atencion al Ciudadano
https://www.icbf.gov.co/gestion-transparencia/transparencia/planeacion/plan-anticorrupcion
(1) Plan Anual de Adquisiciones publicado de enero a diciembre 
https://www.icbf.gov.co/gestion-transparencia/transparencia/contratacion/plan-compras
</t>
    </r>
  </si>
  <si>
    <r>
      <t xml:space="preserve">Formato Listado Maestro de Documentos LMD actualizado e información actualizada publicada en la página Web con fecha 31 de agosto de 2018. 
</t>
    </r>
    <r>
      <rPr>
        <b/>
        <sz val="11"/>
        <color theme="1"/>
        <rFont val="Calibri"/>
        <family val="2"/>
        <scheme val="minor"/>
      </rPr>
      <t xml:space="preserve">
Evidencia:</t>
    </r>
    <r>
      <rPr>
        <sz val="11"/>
        <color theme="1"/>
        <rFont val="Calibri"/>
        <family val="2"/>
        <scheme val="minor"/>
      </rPr>
      <t xml:space="preserve"> Matriz en Excel del formato Listado Maestro de Documentos y ruta en página Web https://www.icbf.gov.co/instituto/sistema-integrado-gestion
</t>
    </r>
  </si>
  <si>
    <r>
      <t xml:space="preserve">La información se encuentra publicada en la página web de la entidad de la siguiente manera:
</t>
    </r>
    <r>
      <rPr>
        <b/>
        <sz val="11"/>
        <color theme="1"/>
        <rFont val="Calibri"/>
        <family val="2"/>
        <scheme val="minor"/>
      </rPr>
      <t xml:space="preserve">
Evidencia: </t>
    </r>
    <r>
      <rPr>
        <sz val="11"/>
        <color theme="1"/>
        <rFont val="Calibri"/>
        <family val="2"/>
        <scheme val="minor"/>
      </rPr>
      <t xml:space="preserve">
Estructura Orgánica en la ruta:
https://www.icbf.gov.co/instituto
Funciones y Deberes en la ruta:
https://www.icbf.gov.co/instituto/funciones-deberes
Funcionarios y Directivos en la ruta:
https://www.icbf.gov.co/instituto/funcionarios-directivos</t>
    </r>
  </si>
  <si>
    <r>
      <t xml:space="preserve">Se encuentra publicado el archivo Consolidado PM CGR 2018-2019 Formulación Actividades Plan de Mejoramiento Vigencia 2017 y el  Reporte SIRECI PM 2018-2019 Certificado Reporte Plan de Mejoramiento aplicativo SIRECI V.2017. 
</t>
    </r>
    <r>
      <rPr>
        <b/>
        <sz val="11"/>
        <color theme="1"/>
        <rFont val="Calibri"/>
        <family val="2"/>
        <scheme val="minor"/>
      </rPr>
      <t xml:space="preserve">Evidencia: </t>
    </r>
    <r>
      <rPr>
        <sz val="11"/>
        <color theme="1"/>
        <rFont val="Calibri"/>
        <family val="2"/>
        <scheme val="minor"/>
      </rPr>
      <t xml:space="preserve"> https://www.icbf.gov.co/gestion-transparencia/transparencia/control/planes-mejoramiento
</t>
    </r>
  </si>
  <si>
    <r>
      <t xml:space="preserve">Se encuentran en formulación los planes de mejoramiento por parte de las dependencias a cargo de los siguientes informes:
1. Informe de Auditoría de Cumplimiento a los recursos invertidos por el ICBF, Ministerio de Salud y Protección Social, Ministerio de Educación Nacional y Departamento del Chocó, en cumplimiento del Fallo de Acción de Tutela 2016-00097-01 del Consejo de Estado, (cumplimiento del Fallo de Acción de Tutela 2016-00097-01 del Consejo de Estado), recibido el 5 de diciembre de 2018. Fecha límite de elaboración de plan 14 de enero de 2019.
2.  Informe de Auditoría de Cumplimiento sobre los Programas del ICBF en el Departamento, especialmente contratación para la atención a la primera infancia, madres gestantes y/o lactantes, paquetes de nutrición, atención a la comunidad Wayuu, así como también sobre el recurso asignado por los municipios de Riohacha, Manaure y Uribia en materia de salud, agua potable y saneamiento básico para la primera infancia y madres gestantes y/o lactantes de la comunidad Wayuu, recibido el 14 de diciembre de 2018. Fecha limite de elaboración del plan 30 de enero de 2019.
</t>
    </r>
    <r>
      <rPr>
        <b/>
        <sz val="11"/>
        <color theme="1"/>
        <rFont val="Calibri"/>
        <family val="2"/>
        <scheme val="minor"/>
      </rPr>
      <t>Evidencia:</t>
    </r>
    <r>
      <rPr>
        <sz val="11"/>
        <color theme="1"/>
        <rFont val="Calibri"/>
        <family val="2"/>
        <scheme val="minor"/>
      </rPr>
      <t xml:space="preserve">
Comunicación emitida el 07/12/18: FORMULACIÓN PM 2018-2019 AUDITORIA CUMPLIMIENTO REG. CHOCÓ 2016-2017
Comunicación emitida el 24/12/18: FORMULACION PLAN DE MEJORAMIENTO. AUDITORIA CUMPLIMIENTO PRIMERA INFANCIA VIG 2016-2017 GUAJIRA</t>
    </r>
  </si>
  <si>
    <r>
      <t xml:space="preserve">Se encuentran  las siguientes publicaciones:
</t>
    </r>
    <r>
      <rPr>
        <b/>
        <sz val="11"/>
        <color theme="1"/>
        <rFont val="Calibri"/>
        <family val="2"/>
        <scheme val="minor"/>
      </rPr>
      <t xml:space="preserve">
Evidencia</t>
    </r>
    <r>
      <rPr>
        <sz val="11"/>
        <color theme="1"/>
        <rFont val="Calibri"/>
        <family val="2"/>
        <scheme val="minor"/>
      </rPr>
      <t>: En mayo: Boletín No. 16 sobre Responsables del Plan Anticorrupción y de Atención al Ciudadano Marco Normativo publicado el 14 de mayo de 2018.
En junio: Boletín Vive ICBF sobre los 14 riesgos de Corrupción identificados en el ICBF publicado el 24 de juniode 2018
Correo masivo institucional sobre la audiencia pública de rendición de cuentas del 2017 enviado el 28 de junio de 2018.
En Julio: Envío correo de Planeación masivo informando  ¿Cómo vamos?  tratando temas de Eficiencia en el Gasto, Mejoramiento Organizacional y Ejecución Presupuestal el 27 de julio de 2018.</t>
    </r>
  </si>
  <si>
    <r>
      <t xml:space="preserve">Se encuentran  las siguientes publicaciones:
</t>
    </r>
    <r>
      <rPr>
        <b/>
        <sz val="11"/>
        <color theme="1"/>
        <rFont val="Calibri"/>
        <family val="2"/>
        <scheme val="minor"/>
      </rPr>
      <t>Evidencia</t>
    </r>
    <r>
      <rPr>
        <sz val="11"/>
        <color theme="1"/>
        <rFont val="Calibri"/>
        <family val="2"/>
        <scheme val="minor"/>
      </rPr>
      <t xml:space="preserve">: 
</t>
    </r>
    <r>
      <rPr>
        <b/>
        <sz val="11"/>
        <color theme="1"/>
        <rFont val="Calibri"/>
        <family val="2"/>
        <scheme val="minor"/>
      </rPr>
      <t>En septiembre:</t>
    </r>
    <r>
      <rPr>
        <sz val="11"/>
        <color theme="1"/>
        <rFont val="Calibri"/>
        <family val="2"/>
        <scheme val="minor"/>
      </rPr>
      <t xml:space="preserve"> 
Boletín interno No. 32_Septiembre 3 Anticorrupcion
Boletín interno No. 34_Septiembre 17 Anticorrupcion 
Boletín interno No. 35_Septiembre 24 Anticorrupcion
Vive ICBF No. 32
Vive ICBF No. 34
Vive ICBF No. 35
</t>
    </r>
    <r>
      <rPr>
        <b/>
        <sz val="11"/>
        <color theme="1"/>
        <rFont val="Calibri"/>
        <family val="2"/>
        <scheme val="minor"/>
      </rPr>
      <t>En octubre:</t>
    </r>
    <r>
      <rPr>
        <sz val="11"/>
        <color theme="1"/>
        <rFont val="Calibri"/>
        <family val="2"/>
        <scheme val="minor"/>
      </rPr>
      <t xml:space="preserve">
Boletín interno No.40_ transparencia_29 de octubre Riesgo anticorrupción
Vive ICBF No. 40
</t>
    </r>
    <r>
      <rPr>
        <b/>
        <sz val="11"/>
        <color theme="1"/>
        <rFont val="Calibri"/>
        <family val="2"/>
        <scheme val="minor"/>
      </rPr>
      <t>En noviembre:</t>
    </r>
    <r>
      <rPr>
        <sz val="11"/>
        <color theme="1"/>
        <rFont val="Calibri"/>
        <family val="2"/>
        <scheme val="minor"/>
      </rPr>
      <t xml:space="preserve">
Anticorrupción 4 de noviembre_Boletín Vive ICBF #40
Anticorrupción 5 de noviembre_Boletín Vive ICBF #41
Anticorrupción 19 de noviembre_Boletín Vive ICBF #43
Vive ICBF  No. 41
Vive ICBF No. 40
Vive ICBF No. 43
</t>
    </r>
    <r>
      <rPr>
        <b/>
        <sz val="11"/>
        <color theme="1"/>
        <rFont val="Calibri"/>
        <family val="2"/>
        <scheme val="minor"/>
      </rPr>
      <t xml:space="preserve">En diciembre:
</t>
    </r>
    <r>
      <rPr>
        <sz val="11"/>
        <color theme="1"/>
        <rFont val="Calibri"/>
        <family val="2"/>
        <scheme val="minor"/>
      </rPr>
      <t xml:space="preserve">Boletín 45 Anticorrupción 10 de diciembre participación en la construcción del PAAC 2019.
Correo Masivo Anticorrupción 10 de diciembre participación en la construcción del PAAC 2019.
Evidencia Pag Web Banner Anticorrupción participación en la construcción del PAAC 2019.
Evidencia Pag Web Comunicado Anticorrupción Diciembre 
Vive ICBF No. 45 participación en la construcción del PAAC 2019.
</t>
    </r>
  </si>
  <si>
    <r>
      <t xml:space="preserve">Se encuentra seguimiento a las publicaciones de contratos del SECOP I de la siguiente manera:
</t>
    </r>
    <r>
      <rPr>
        <b/>
        <sz val="11"/>
        <color theme="1"/>
        <rFont val="Calibri"/>
        <family val="2"/>
        <scheme val="minor"/>
      </rPr>
      <t>Evidencia</t>
    </r>
    <r>
      <rPr>
        <sz val="11"/>
        <color theme="1"/>
        <rFont val="Calibri"/>
        <family val="2"/>
        <scheme val="minor"/>
      </rPr>
      <t xml:space="preserve">: Informe de Seguimiento publicaciones SECOP I con corte a 30 abril de 2018 remitido a las Regionales el 06/06/2018.
Informe de Seguimiento publicaciones SECOP I con corte a 31 mayo de 2018 remitido a las Regionales el 06/06/2018 remitido el 09/07/2018.
</t>
    </r>
  </si>
  <si>
    <r>
      <rPr>
        <sz val="11"/>
        <color theme="1"/>
        <rFont val="Calibri"/>
        <family val="2"/>
        <scheme val="minor"/>
      </rPr>
      <t xml:space="preserve">Se consolidó el cronograma de RPC y MS a partir de la programación enviada por la Regionales. </t>
    </r>
    <r>
      <rPr>
        <sz val="11"/>
        <color rgb="FFFF0000"/>
        <rFont val="Calibri"/>
        <family val="2"/>
        <scheme val="minor"/>
      </rPr>
      <t xml:space="preserve">
</t>
    </r>
    <r>
      <rPr>
        <sz val="11"/>
        <color theme="1"/>
        <rFont val="Calibri"/>
        <family val="2"/>
        <scheme val="minor"/>
      </rPr>
      <t xml:space="preserve">Evidencia: Consolidado de eventos de rendición de cuentas  y mesas publicas programadas y ejecutadas por las regionales y los centros zonales  (2018) publicado en la página web. 
https://www.icbf.gov.co/gestion-transparencia/transparencia/planeacion/rendicion-de-cuentas/sede
</t>
    </r>
    <r>
      <rPr>
        <sz val="11"/>
        <color rgb="FFFF0000"/>
        <rFont val="Calibri"/>
        <family val="2"/>
        <scheme val="minor"/>
      </rPr>
      <t xml:space="preserve">
</t>
    </r>
  </si>
  <si>
    <r>
      <rPr>
        <sz val="11"/>
        <color theme="1"/>
        <rFont val="Calibri"/>
        <family val="2"/>
        <scheme val="minor"/>
      </rPr>
      <t xml:space="preserve">Se consolidó el cronograma de RPC y MS a partir de la programación enviada por la Regionales. </t>
    </r>
    <r>
      <rPr>
        <sz val="11"/>
        <color rgb="FFFF0000"/>
        <rFont val="Calibri"/>
        <family val="2"/>
        <scheme val="minor"/>
      </rPr>
      <t xml:space="preserve">
</t>
    </r>
    <r>
      <rPr>
        <b/>
        <sz val="11"/>
        <color theme="1"/>
        <rFont val="Calibri"/>
        <family val="2"/>
        <scheme val="minor"/>
      </rPr>
      <t>Evidencia:</t>
    </r>
    <r>
      <rPr>
        <sz val="11"/>
        <color theme="1"/>
        <rFont val="Calibri"/>
        <family val="2"/>
        <scheme val="minor"/>
      </rPr>
      <t xml:space="preserve"> Consolidado de eventos de rendición de cuentas  y mesas publicas programadas y ejecutadas por las regionales y los centros zonales  (2018) publicado en la página web. 
https://www.icbf.gov.co/gestion-transparencia/transparencia/planeacion/rendicion-de-cuentas/sede
</t>
    </r>
    <r>
      <rPr>
        <b/>
        <sz val="11"/>
        <color theme="1"/>
        <rFont val="Calibri"/>
        <family val="2"/>
        <scheme val="minor"/>
      </rPr>
      <t xml:space="preserve">
Actividad cumplida con corte a 30 de abril de 2018.</t>
    </r>
  </si>
  <si>
    <r>
      <t xml:space="preserve">Reporte remitido el 09/04/18  por el Departamento Administrativo de la Función Pública.
</t>
    </r>
    <r>
      <rPr>
        <b/>
        <sz val="11"/>
        <color theme="1"/>
        <rFont val="Calibri"/>
        <family val="2"/>
        <scheme val="minor"/>
      </rPr>
      <t xml:space="preserve">
Evidencia:</t>
    </r>
    <r>
      <rPr>
        <sz val="11"/>
        <color theme="1"/>
        <rFont val="Calibri"/>
        <family val="2"/>
        <scheme val="minor"/>
      </rPr>
      <t xml:space="preserve"> Reporte de fecha del 09/04/18 del Departamento Administrativo de la Función Pública. 
</t>
    </r>
    <r>
      <rPr>
        <b/>
        <sz val="10"/>
        <color theme="1"/>
        <rFont val="Calibri"/>
        <family val="2"/>
        <scheme val="minor"/>
      </rPr>
      <t/>
    </r>
  </si>
  <si>
    <r>
      <t xml:space="preserve">Reporte remitido el 09/04/18  por el Departamento Administrativo de la Función Pública.
</t>
    </r>
    <r>
      <rPr>
        <b/>
        <sz val="11"/>
        <color theme="1"/>
        <rFont val="Calibri"/>
        <family val="2"/>
        <scheme val="minor"/>
      </rPr>
      <t xml:space="preserve">
Evidencia:</t>
    </r>
    <r>
      <rPr>
        <sz val="11"/>
        <color theme="1"/>
        <rFont val="Calibri"/>
        <family val="2"/>
        <scheme val="minor"/>
      </rPr>
      <t xml:space="preserve"> Reporte de fecha del 09/04/18 del Departamento Administrativo de la Función Pública. 
</t>
    </r>
    <r>
      <rPr>
        <b/>
        <sz val="11"/>
        <color theme="1"/>
        <rFont val="Calibri"/>
        <family val="2"/>
        <scheme val="minor"/>
      </rPr>
      <t>Actividad Cumplida en el corte 30 de Agosto 2018.</t>
    </r>
    <r>
      <rPr>
        <sz val="11"/>
        <color theme="1"/>
        <rFont val="Calibri"/>
        <family val="2"/>
        <scheme val="minor"/>
      </rPr>
      <t xml:space="preserve">
</t>
    </r>
    <r>
      <rPr>
        <b/>
        <sz val="10"/>
        <color theme="1"/>
        <rFont val="Calibri"/>
        <family val="2"/>
        <scheme val="minor"/>
      </rPr>
      <t/>
    </r>
  </si>
  <si>
    <r>
      <t xml:space="preserve">Se encontraron las publicaciones en Twitter y Facebook de la siguiente manera:
</t>
    </r>
    <r>
      <rPr>
        <b/>
        <sz val="11"/>
        <color theme="1"/>
        <rFont val="Calibri"/>
        <family val="2"/>
        <scheme val="minor"/>
      </rPr>
      <t xml:space="preserve">
Evidencia: </t>
    </r>
    <r>
      <rPr>
        <sz val="11"/>
        <color theme="1"/>
        <rFont val="Calibri"/>
        <family val="2"/>
        <scheme val="minor"/>
      </rPr>
      <t xml:space="preserve">
En mayo:  HasTag #ICBFporLaTransparencia, que se refiere a:  Juntos podemos luchar contra la corrupción, si conoce algún caso no dude en denunciarlo en la línea 018000918080 opción 4. #ICBFporLaTransparencia el 11 de mayo de 2018.
En junio: Post Anticorrupción que dice: Los recursos destinados a primera infancia son la mejor inversión que podemos dejar a los niños y niñas del país. Juntos podemos luchar contra la corrupción, denuncie en la línea 018000918080 opción 4. #ICBFporLaTransparencia el 27 de junio de 2018.
En julio: Post  anticorrupción: desde @ICBFColombia hacemos un llamado a la ciudadanía, para que denuncie actos de corrupción dentro de la Entidad.  #ICBFPorLaTransparencia el 27 de julio de 2018</t>
    </r>
  </si>
  <si>
    <r>
      <t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t>
    </r>
    <r>
      <rPr>
        <sz val="11"/>
        <color rgb="FFFF0000"/>
        <rFont val="Calibri"/>
        <family val="2"/>
        <scheme val="minor"/>
      </rPr>
      <t xml:space="preserve"> </t>
    </r>
    <r>
      <rPr>
        <sz val="11"/>
        <color theme="1"/>
        <rFont val="Calibri"/>
        <family val="2"/>
        <scheme val="minor"/>
      </rPr>
      <t xml:space="preserve">
</t>
    </r>
  </si>
  <si>
    <r>
      <t xml:space="preserve">Se evidencia la creación de la página web (landing con infografía) en la sección Gestión y Transparencia - Transparencia y Acceso a la Información Pública, solicitudes de acceso a información pública y en el mismo los enlaces al chat del ICBF y Formulario de Solicitudes PQRS. 
</t>
    </r>
    <r>
      <rPr>
        <b/>
        <sz val="11"/>
        <color theme="1"/>
        <rFont val="Calibri"/>
        <family val="2"/>
        <scheme val="minor"/>
      </rPr>
      <t xml:space="preserve">Evidencia: </t>
    </r>
    <r>
      <rPr>
        <sz val="11"/>
        <color theme="1"/>
        <rFont val="Calibri"/>
        <family val="2"/>
        <scheme val="minor"/>
      </rPr>
      <t xml:space="preserve">
Ruta: https://www.icbf.gov.co/gestion-transparencia/transparencia/mecanismos/informacion-publica
Enlace del Chat ICBF
http://chat1-iq.i6.inconcertcc.com/inconcert/apps/webdesigner/ChatICBFV3?token=1C9FA0A502B3132708D467E15D9F9F62
Enlace al formulario PQRS
https://www.icbf.gov.co/servicios/solicitudes-pqrds
</t>
    </r>
  </si>
  <si>
    <r>
      <t xml:space="preserve">Resolución de Reproducción de Fotocopias No. 4646 del 13 de abril de 2018  publicada y socializada en la intranet.
</t>
    </r>
    <r>
      <rPr>
        <b/>
        <sz val="11"/>
        <color theme="1"/>
        <rFont val="Calibri"/>
        <family val="2"/>
        <scheme val="minor"/>
      </rPr>
      <t>Evidencia:</t>
    </r>
    <r>
      <rPr>
        <sz val="11"/>
        <color theme="1"/>
        <rFont val="Calibri"/>
        <family val="2"/>
        <scheme val="minor"/>
      </rPr>
      <t xml:space="preserve"> Resolución de Reproducción de Fotocopias No. 4646 expedida el  13 de abril de 2018.
Ruta de publicación y socialización: https://www.icbf.gov.co/gestion-transparencia/transparencia/instrumentos-de-gestion-de-informacion-publica
</t>
    </r>
    <r>
      <rPr>
        <b/>
        <sz val="11"/>
        <color theme="1"/>
        <rFont val="Calibri"/>
        <family val="2"/>
        <scheme val="minor"/>
      </rPr>
      <t xml:space="preserve">
Actividad cumplida fuera de términos con corte a 30 de abril de 2018.</t>
    </r>
  </si>
  <si>
    <r>
      <t xml:space="preserve">Se actualizó y se publicó en el portal web el Inventario de Activos de Información ICBF vigencia 2018 mediante la Resolución 14741 del 24 de diciembre de 2018.
</t>
    </r>
    <r>
      <rPr>
        <b/>
        <sz val="11"/>
        <color theme="1"/>
        <rFont val="Calibri"/>
        <family val="2"/>
        <scheme val="minor"/>
      </rPr>
      <t>Evidencia:</t>
    </r>
    <r>
      <rPr>
        <sz val="11"/>
        <color theme="1"/>
        <rFont val="Calibri"/>
        <family val="2"/>
        <scheme val="minor"/>
      </rPr>
      <t xml:space="preserve">
https://www.icbf.gov.co/gestion-transparencia/transparencia/instrumentos-de-gestion-de-informacion-publica
* Resolución No. 14741 Por la cual se actualizan los instrumentos de Gestión de la Información Pública del ICBF
* Registro de Activos de Información 2018.
</t>
    </r>
  </si>
  <si>
    <r>
      <t xml:space="preserve">Se actualizó y se publicó en el portal web el Esquema de Publicación de Información del ICBF vigencia 2018 mediante la Resolución 14741 del 24 de diciembre de 2018.
</t>
    </r>
    <r>
      <rPr>
        <b/>
        <sz val="11"/>
        <color theme="1"/>
        <rFont val="Calibri"/>
        <family val="2"/>
        <scheme val="minor"/>
      </rPr>
      <t xml:space="preserve">
Evidencia:</t>
    </r>
    <r>
      <rPr>
        <sz val="11"/>
        <color theme="1"/>
        <rFont val="Calibri"/>
        <family val="2"/>
        <scheme val="minor"/>
      </rPr>
      <t xml:space="preserve">
https://www.icbf.gov.co/gestion-transparencia/transparencia/instrumentos-de-gestion-de-informacion-publica
* Resolución No. 14741 Por la cual se actualizan los instrumentos de Gestión de la Información Pública del ICBF
* Esquema de Publicación (12-2018)
</t>
    </r>
  </si>
  <si>
    <r>
      <t xml:space="preserve">El Indice de información clasificada y reservada se encuentra  en revisión.
</t>
    </r>
    <r>
      <rPr>
        <b/>
        <sz val="11"/>
        <color theme="1"/>
        <rFont val="Calibri"/>
        <family val="2"/>
        <scheme val="minor"/>
      </rPr>
      <t>Evidencia:</t>
    </r>
    <r>
      <rPr>
        <sz val="11"/>
        <color theme="1"/>
        <rFont val="Calibri"/>
        <family val="2"/>
        <scheme val="minor"/>
      </rPr>
      <t xml:space="preserve"> Acta de Reunion Indice de Información OAJ DSYA_20180731, Archivo: Consolidado_Avance Indice de Informacion_20180731, 
Archivo: indice_inf_clasif_y_reser_2017_en revisión</t>
    </r>
  </si>
  <si>
    <r>
      <t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t>
    </r>
    <r>
      <rPr>
        <b/>
        <sz val="11"/>
        <color theme="1"/>
        <rFont val="Calibri"/>
        <family val="2"/>
        <scheme val="minor"/>
      </rPr>
      <t xml:space="preserve">Evidencia: </t>
    </r>
    <r>
      <rPr>
        <sz val="11"/>
        <color theme="1"/>
        <rFont val="Calibri"/>
        <family val="2"/>
        <scheme val="minor"/>
      </rPr>
      <t xml:space="preserve">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t>
    </r>
    <r>
      <rPr>
        <b/>
        <sz val="11"/>
        <color theme="1"/>
        <rFont val="Calibri"/>
        <family val="2"/>
        <scheme val="minor"/>
      </rPr>
      <t xml:space="preserve">
</t>
    </r>
  </si>
  <si>
    <r>
      <t xml:space="preserve">La Tabla de Retención Documental se encuentra en convalidación por parte del Archivo General de la Nación.
</t>
    </r>
    <r>
      <rPr>
        <b/>
        <sz val="11"/>
        <color theme="1"/>
        <rFont val="Calibri"/>
        <family val="2"/>
        <scheme val="minor"/>
      </rPr>
      <t xml:space="preserve">
Evidencia:</t>
    </r>
    <r>
      <rPr>
        <sz val="11"/>
        <color theme="1"/>
        <rFont val="Calibri"/>
        <family val="2"/>
        <scheme val="minor"/>
      </rPr>
      <t xml:space="preserve">
* Memorando E-2018-240520-0101, del 09 de mayo donde el Archivo General de la Nación emite respuesta a la solicitud de prorroga ajustes de la Tabla de Retención Documental del ICBF. 
* Acta de mesa de trabajo con el Archivo General de la Nación - AGN realizada el 17/05/18 con el fin de realizar la verificación de las observaciones realizadas a la Tablas de Retención Documental - TRD.
* Memorando S-2018-308554-0101 del 30/05/2018, donde se presentaron los ajustes según concepto técnico de evaluación actualización de la Tabla de Retención Documental para el ICBF.
</t>
    </r>
  </si>
  <si>
    <r>
      <t>Se evidenciaron las siguientes actividades con respecto al seguimiento de aprobación de las TRD:
Se recibió concepto técnico del Archivo General de la Nación E-2018-497309-0101 el 10 de septiembre de 2018 informando que las TRD cumplen la mayoría de requisitos para ser presentadas ante el Pre-Comité evaluador</t>
    </r>
    <r>
      <rPr>
        <sz val="11"/>
        <color rgb="FFFF0000"/>
        <rFont val="Calibri"/>
        <family val="2"/>
        <scheme val="minor"/>
      </rPr>
      <t xml:space="preserve">.  </t>
    </r>
    <r>
      <rPr>
        <sz val="11"/>
        <color theme="1"/>
        <rFont val="Calibri"/>
        <family val="2"/>
        <scheme val="minor"/>
      </rPr>
      <t>El 04 de octubre de 2018 se realizó mesa de trabajo con el AGN, en la cual se realizó la presentación de avances sobre el último concepto técnico emitido previamente por este Ente, dando a su vez el aval para que las TRD pasen a la etapa del proceso de evaluación (sustentación ante el pre-comité evaluador).  En el al Pre-Comité de Evaluación y Convalidación de Tablas de Retención Documental AGN del 05 de diciembre, surgieron observaciones a las denominaciones de series documentales, tiempos de retención y disposición final. 
Sin embargo, el Instituto adoptó las TRD en el mes de octubre mediante la Resolución 13130 del 30 de octubre de 2018, respecto a este acto administrativo, el Instituto iniciará para la próxima vigencia la respectiva socialización e inicio de aplicación en el mes de enero 2019, la aplicación corresponderá a la identificación, organización y marcación, quedando pendiente la disposición final de los documentos una vez se logre la convalidación de las mismas.
Se recomienda continuar con las actividades pendientes con el fin de finalizar el proceso de aprobación de las TRD.
Evidencia:
Concepto Técnico TRD AGN E-2018-497309-0101
Acta Mesa de Trabajo AGN
Resolución 13130 del 30 de octubre de 2018 se actualiza y adopta la TRD en el ICBF.
Linea técnica socialización - Acta</t>
    </r>
  </si>
  <si>
    <r>
      <t xml:space="preserve">Se evidenció que el Grupo Administrativo solicitó mesa técnica al Archivo General de la Nación para presentar la TVD elaboradá, aprobada y aplicada desde el 2009 en el ICBF.  
Se continua trabajando el plan de mejoramiento archivístico en la que una de sus actividades es elaborar las TVD y se envío avance del mismo el 13/07/2018 al Archivo General de la Nación
</t>
    </r>
    <r>
      <rPr>
        <b/>
        <sz val="11"/>
        <rFont val="Calibri"/>
        <family val="2"/>
        <scheme val="minor"/>
      </rPr>
      <t>Evidencia:</t>
    </r>
    <r>
      <rPr>
        <sz val="11"/>
        <rFont val="Calibri"/>
        <family val="2"/>
        <scheme val="minor"/>
      </rPr>
      <t xml:space="preserve">
* Comunicación E-2018-372852-0101 del 12/07/2018,  del Archivo General de la Nación indicando que el ICBF podrá solicitar una mesa técnica de trabajo con el Grupo de Evaluación Documental y Transferencias Secundarias GEDTS del AGN, en la cual se expondrá las evidencias encontradas y se definirá la efectividad del instrumento.
* Oficio No. S-2018-404298-0101 del 16/07/2018, donde el ICBF solicita mesa técnica al Archivo General de la Nación para presentar la Tabla de Valoración Documental elaborada, aprobada y aplicada desde el 2009 en el ICBF. </t>
    </r>
  </si>
  <si>
    <r>
      <t>Se evidenció que el AGN respondió mediante oficio No. E-2018-464303-0101 del 24 de agosto de 2018  la solicitud realizada por el ICBF de las TVD indicando que se debe iniciar el proceso de convalidación de las TVD 2009.
El 30 de noviembre el GGD remite a la Oficina Asesora Jurídica proyecto de resolución de adpción de TVD, el 06 de diciembre se recibe concepto en el cual la Oficina Asesora Jurídica indica que "</t>
    </r>
    <r>
      <rPr>
        <i/>
        <sz val="11"/>
        <color theme="1"/>
        <rFont val="Calibri"/>
        <family val="2"/>
        <scheme val="minor"/>
      </rPr>
      <t>No se aporta constancia de aprobación del Comité de Archivo.  No podemos usar la aprobación de 2009 casi 10 años después, los criterios de evaluación han venido cambiando. Sin eso no es posible continuar el trámite</t>
    </r>
    <r>
      <rPr>
        <sz val="11"/>
        <color theme="1"/>
        <rFont val="Calibri"/>
        <family val="2"/>
        <scheme val="minor"/>
      </rPr>
      <t xml:space="preserve">". 
Por lo anterior la actividad queda como No cumplida y se recomienda continuar con el plan de trabajo TVD con el fin de formalizar las TVD.
</t>
    </r>
    <r>
      <rPr>
        <b/>
        <sz val="11"/>
        <color theme="1"/>
        <rFont val="Calibri"/>
        <family val="2"/>
        <scheme val="minor"/>
      </rPr>
      <t xml:space="preserve">
Evidencia:</t>
    </r>
    <r>
      <rPr>
        <sz val="11"/>
        <color theme="1"/>
        <rFont val="Calibri"/>
        <family val="2"/>
        <scheme val="minor"/>
      </rPr>
      <t xml:space="preserve">
Respuesta solicitud mesa técnica AGN  oficio No. E-2018-464303-0101
Acta Mesa de Trabajo AGN
Actas de comite - 19 oct 2009 TVD
Informe Situación Actual TVD
Plan Trabajo TVD 2019 
Resolucion 540 de 2004 Comite Arch ICBF
Resolución adopción TVD 29112018 v1
</t>
    </r>
  </si>
  <si>
    <r>
      <t xml:space="preserve">Se ha adelantado capacitación a las Regionales Chocó, Guajira, San Andrés, Magdalena, Bolivar, Caquetá, Nariño  y Casanare.
</t>
    </r>
    <r>
      <rPr>
        <b/>
        <sz val="11"/>
        <rFont val="Calibri"/>
        <family val="2"/>
        <scheme val="minor"/>
      </rPr>
      <t>Evidencia</t>
    </r>
    <r>
      <rPr>
        <sz val="11"/>
        <rFont val="Calibri"/>
        <family val="2"/>
        <scheme val="minor"/>
      </rPr>
      <t xml:space="preserve">: Listas de asistencia y soportes de capacitación en mayo 2018 a las regionales: Chocó, Guajira, San Andres, Magdalena y Casanare.
Soporte de capacitación junio 2018: Caquetá y Nariño
Soporte de capacitación abril 2018: Bolívar  </t>
    </r>
  </si>
  <si>
    <r>
      <t xml:space="preserve">Se encontraron  las siguientes publicaciones en Facebook y Twitter:
</t>
    </r>
    <r>
      <rPr>
        <b/>
        <sz val="11"/>
        <color theme="1"/>
        <rFont val="Calibri"/>
        <family val="2"/>
        <scheme val="minor"/>
      </rPr>
      <t>Evidencia:</t>
    </r>
    <r>
      <rPr>
        <sz val="11"/>
        <color theme="1"/>
        <rFont val="Calibri"/>
        <family val="2"/>
        <scheme val="minor"/>
      </rPr>
      <t xml:space="preserve">
* Lenguaje de Señas Conozca mas sobre la política pública nacional de prevención para la niñez y adolescencia, que tiene en cuenta temas relacionados con discapacidad, etnia, género y diversidad sexual. Preguntas Frecuentes Lenguaje de Señas publicado el 16 y 17 de mayo de 2018.
* Video en lenguaje de señas que trata sobre ¿Actúa el Defensor de Familia en los casos de interdicción? Conozca nuestras preguntas frecuentes en lenguaje de señas publicado el 26 y 27 de junio de 2018
* Lenguaje de señas, preguntas frecuentes:¿Por qué el ICBF no incluye alimentos nativos en las raciones o alimentos que entregan a la población étnica? Conozca nuestras preguntas frecuentes en lenguaje de señas publicado el 26 de julio de 2018.
</t>
    </r>
  </si>
  <si>
    <r>
      <t xml:space="preserve">Se evidenciaron las siguientes publicaciones en Facebook y Twitter:
</t>
    </r>
    <r>
      <rPr>
        <b/>
        <sz val="11"/>
        <color theme="1"/>
        <rFont val="Calibri"/>
        <family val="2"/>
        <scheme val="minor"/>
      </rPr>
      <t xml:space="preserve">Evidencia:
</t>
    </r>
    <r>
      <rPr>
        <sz val="11"/>
        <color theme="1"/>
        <rFont val="Calibri"/>
        <family val="2"/>
        <scheme val="minor"/>
      </rPr>
      <t xml:space="preserve">
Septiembre:
Lenguaje de Señas_ 29 de septiembre_Facebook y Lenguaje de Señas_ 29 de septiembre_Twitter relacionado con:  ¿Ser homosexual, bisexual o transgenerista se decide? Conozca nuestras preguntas frecuentes en lengua de señas: https://goo.gl/jFJpC4 / 
Octubre:
Lenguaje de señas_30 de octubre_twitter sobre ¿La política pública nacional de prevención para la niñez y adolescencia, tiene en cuenta temas relacionados con discapacidad, etnia, género y diversidad sexual, entre otros? Conozca nuestras preguntas frecuentes en lengua de señas: http://bit.ly/2CR0Nyy  #ICBFPorLaTransparencia
Noviembre:
Facebook_Lenguaje de Señas_30 de noviembre sobre ¿Actúa el Defensor de Familia en los casos de interdicción? Conozca nuestras preguntas frecuentes en lengua de señas: https://goo.gl/A9pgnc #ICBFesTransparencia
</t>
    </r>
    <r>
      <rPr>
        <sz val="11"/>
        <rFont val="Calibri"/>
        <family val="2"/>
        <scheme val="minor"/>
      </rPr>
      <t>Diciembre:</t>
    </r>
    <r>
      <rPr>
        <sz val="11"/>
        <color theme="1"/>
        <rFont val="Calibri"/>
        <family val="2"/>
        <scheme val="minor"/>
      </rPr>
      <t xml:space="preserve">
Facebook Lenguaje de señas 7 diciembre y Twitter Lenguaje de señas 7 diciembre: sobre ¿Por qué el @ICBFColombia no incluye alimentos nativos en las raciones o alimentos que entregan a la población étnica? Conozca nuestras preguntas frecuentes en lengua de señas 👉🏻 https://goo.gl/tR7hwJ
</t>
    </r>
  </si>
  <si>
    <r>
      <t xml:space="preserve">Se evidenció publicación del boletín de PQRS con el reporte de solicitudes de acceso a la información pública para los meses abril, mayo y junio de 2018.
</t>
    </r>
    <r>
      <rPr>
        <b/>
        <sz val="11"/>
        <color theme="1"/>
        <rFont val="Calibri"/>
        <family val="2"/>
        <scheme val="minor"/>
      </rPr>
      <t>Evidencia:</t>
    </r>
    <r>
      <rPr>
        <sz val="11"/>
        <color theme="1"/>
        <rFont val="Calibri"/>
        <family val="2"/>
        <scheme val="minor"/>
      </rPr>
      <t xml:space="preserve">
Informes publicados en la página web sección Informe de PQRDS y Solicitudes de Acceso a la Información en la Ruta: https://www.icbf.gov.co/servicios/informes-boletines-pqrds</t>
    </r>
  </si>
  <si>
    <r>
      <t xml:space="preserve">Se evidenció publicación del boletín de PQRS con el reporte de solicitudes de acceso a la información pública para los meses julio, agosto, septiembre, octubre y noviembre. </t>
    </r>
    <r>
      <rPr>
        <sz val="11"/>
        <color rgb="FFFF0000"/>
        <rFont val="Calibri"/>
        <family val="2"/>
        <scheme val="minor"/>
      </rPr>
      <t xml:space="preserve">
</t>
    </r>
    <r>
      <rPr>
        <b/>
        <sz val="11"/>
        <color rgb="FFFF0000"/>
        <rFont val="Calibri"/>
        <family val="2"/>
        <scheme val="minor"/>
      </rPr>
      <t xml:space="preserve">
</t>
    </r>
    <r>
      <rPr>
        <b/>
        <sz val="11"/>
        <rFont val="Calibri"/>
        <family val="2"/>
        <scheme val="minor"/>
      </rPr>
      <t>Evidencia:</t>
    </r>
    <r>
      <rPr>
        <sz val="11"/>
        <rFont val="Calibri"/>
        <family val="2"/>
        <scheme val="minor"/>
      </rPr>
      <t xml:space="preserve">
Ruta: https://www.icbf.gov.co/servicios/informes-boletines-pqrds
Archivo Informe de PQRSD y solicitudes de acceso a la información Primer Semestre 2018 
 Archivo Informe de PQRSD y solicitudes de acceso a la información Julio 2018 página 21.
Archivo Informe de PQRSD y solicitudes de acceso a la información Agosto 2018 página 19.
Archivo Informe de PQRSD y solicitudes de acceso a la información Septiembre 2018 página 19.
Archivo Informe de PQRSD y solicitudes de acceso a la información Octubre 2018 página 19.
Archivo Informe de PQRSD y solicitudes de acceso a la información Noviembre 2018 página 19.
</t>
    </r>
  </si>
  <si>
    <r>
      <t xml:space="preserve">Se encontró registro de Publicaciones actualizado en la sección de Transparencia y Acceso a la Información Pública ( numeral 10). Título: Instrumentos de Gestión de la Información Pública.
</t>
    </r>
    <r>
      <rPr>
        <b/>
        <sz val="11"/>
        <color theme="1"/>
        <rFont val="Calibri"/>
        <family val="2"/>
        <scheme val="minor"/>
      </rPr>
      <t xml:space="preserve">
Evidencia:</t>
    </r>
    <r>
      <rPr>
        <sz val="11"/>
        <color theme="1"/>
        <rFont val="Calibri"/>
        <family val="2"/>
        <scheme val="minor"/>
      </rPr>
      <t xml:space="preserve">
https://www.icbf.gov.co/gestion-transparencia/transparencia/instrumentos-de-gestion-de-informacion-publica
https://www.icbf.gov.co/gestion-y-transparencia/transparencia-y-acceso-la-informacion-publica/registro-de-publicaciones</t>
    </r>
  </si>
  <si>
    <r>
      <t xml:space="preserve">Se evidenció registro de publicaciones actualizado en la sección de Transparencia y Acceso a la Información Pública sección 10. Instrumentos de Gestión de la Información Pública en el aparte Registro de Publicaciones.
</t>
    </r>
    <r>
      <rPr>
        <b/>
        <sz val="11"/>
        <color theme="1"/>
        <rFont val="Calibri"/>
        <family val="2"/>
        <scheme val="minor"/>
      </rPr>
      <t xml:space="preserve">Recomendación: </t>
    </r>
    <r>
      <rPr>
        <sz val="11"/>
        <rFont val="Calibri"/>
        <family val="2"/>
        <scheme val="minor"/>
      </rPr>
      <t xml:space="preserve">Se recomienda mejorar el diseño de la presentación del registro de publicaciones de tal forma que sea pueda visualizar fácilmente. </t>
    </r>
  </si>
  <si>
    <r>
      <t xml:space="preserve">Se encuentra seguimiento de los indicadores de la siguiente manera:
</t>
    </r>
    <r>
      <rPr>
        <b/>
        <sz val="11"/>
        <color theme="1"/>
        <rFont val="Calibri"/>
        <family val="2"/>
        <scheme val="minor"/>
      </rPr>
      <t xml:space="preserve">Evidencia: </t>
    </r>
    <r>
      <rPr>
        <sz val="11"/>
        <color theme="1"/>
        <rFont val="Calibri"/>
        <family val="2"/>
        <scheme val="minor"/>
      </rPr>
      <t xml:space="preserve">
A10-PT1-01: Mensual: abril, mayo y junio. Estado: "En riesgo".
A10-PT1-02: Mensual: abril, mayo y junio. Estado "Óptimo".
PA-74: Mensual: abril, mayo y junio. Estado "Adecuado". </t>
    </r>
  </si>
  <si>
    <r>
      <t xml:space="preserve">Se encuentra seguimiento de los indicadores de oportunidad en la gestión de peticiones hasta el mes de noviembre dado que se realiza mes vencido.
</t>
    </r>
    <r>
      <rPr>
        <b/>
        <sz val="11"/>
        <color theme="1"/>
        <rFont val="Calibri"/>
        <family val="2"/>
        <scheme val="minor"/>
      </rPr>
      <t xml:space="preserve">Evidencia: </t>
    </r>
    <r>
      <rPr>
        <sz val="11"/>
        <color theme="1"/>
        <rFont val="Calibri"/>
        <family val="2"/>
        <scheme val="minor"/>
      </rPr>
      <t xml:space="preserve">
A10-PT1-01 Porcentaje de denuncias PARD, constatadas oportunamente: Mensual: julio (óptimo), agosto (En riesgo), septiembre (en riesgo), octubre (adecuado) y </t>
    </r>
    <r>
      <rPr>
        <sz val="11"/>
        <rFont val="Calibri"/>
        <family val="2"/>
        <scheme val="minor"/>
      </rPr>
      <t>noviembre</t>
    </r>
    <r>
      <rPr>
        <sz val="11"/>
        <color theme="1"/>
        <rFont val="Calibri"/>
        <family val="2"/>
        <scheme val="minor"/>
      </rPr>
      <t xml:space="preserve"> (adecuado).
A10-PT1-02 Porcentaje de derechos de petición atendidos oportunamente: Mensual: julio (óptimo), agosto (óptimo), septiembre (adecuado), octubre (óptimo) y</t>
    </r>
    <r>
      <rPr>
        <sz val="11"/>
        <rFont val="Calibri"/>
        <family val="2"/>
        <scheme val="minor"/>
      </rPr>
      <t xml:space="preserve"> noviembre</t>
    </r>
    <r>
      <rPr>
        <sz val="11"/>
        <color theme="1"/>
        <rFont val="Calibri"/>
        <family val="2"/>
        <scheme val="minor"/>
      </rPr>
      <t xml:space="preserve"> (óptimo).
PA-74 Porcentaje de Quejas, Reclamos y Sugerencias solucionados oportunamente: Mensual:   julio (adecuado), agosto (adecuado), septiembre (adecuado), octubre (adecuado) y </t>
    </r>
    <r>
      <rPr>
        <sz val="11"/>
        <rFont val="Calibri"/>
        <family val="2"/>
        <scheme val="minor"/>
      </rPr>
      <t>noviembre</t>
    </r>
    <r>
      <rPr>
        <sz val="11"/>
        <color theme="1"/>
        <rFont val="Calibri"/>
        <family val="2"/>
        <scheme val="minor"/>
      </rPr>
      <t xml:space="preserve"> (adecuado).</t>
    </r>
  </si>
  <si>
    <r>
      <t xml:space="preserve">Se encontraron planes de trabajo y avance del cronograma de acompañamiento a las Regionales.
</t>
    </r>
    <r>
      <rPr>
        <b/>
        <sz val="11"/>
        <color theme="1"/>
        <rFont val="Calibri"/>
        <family val="2"/>
        <scheme val="minor"/>
      </rPr>
      <t>Evidencia:</t>
    </r>
    <r>
      <rPr>
        <sz val="11"/>
        <color theme="1"/>
        <rFont val="Calibri"/>
        <family val="2"/>
        <scheme val="minor"/>
      </rPr>
      <t xml:space="preserve">
* Planes de Trabajo con sus cronogramas que evidencia el avance de las actividades de las Regionales Antioquia, Atlántico, Caldas, Guajira, Magdalena, Nariño, Santander y Sucre.
</t>
    </r>
  </si>
  <si>
    <r>
      <t xml:space="preserve">Se encontraron los resultados del Test de percepción de integridad, el cual derivó en el plan de trabajo y  cronograma de actividades  de las Regionales: Antioquia, Atlántico, Caldas, Guajira, Magdalena, Nariño, Santander y Sucre.
</t>
    </r>
    <r>
      <rPr>
        <b/>
        <sz val="11"/>
        <rFont val="Calibri"/>
        <family val="2"/>
        <scheme val="minor"/>
      </rPr>
      <t>Evidencia:</t>
    </r>
    <r>
      <rPr>
        <sz val="11"/>
        <rFont val="Calibri"/>
        <family val="2"/>
        <scheme val="minor"/>
      </rPr>
      <t xml:space="preserve">
* Análisis Test de Percepción de Integridad de las Regionales Nariño, Magdalena, Sucre, Atlántico, Antioquia, Caldas, Guajira y Santander.
* Planes de Trabajo con el avance del cronograma de las Regionales Antioquia, Atlántico, Caldas, Guajira, Magdalena, Nariño, Santander  y Sucre.
</t>
    </r>
  </si>
  <si>
    <r>
      <t xml:space="preserve">Se encontró envío por correo electrónico de la invitación a realizar el  "Test de percepción de Integridad".
</t>
    </r>
    <r>
      <rPr>
        <b/>
        <sz val="11"/>
        <rFont val="Calibri"/>
        <family val="2"/>
        <scheme val="minor"/>
      </rPr>
      <t>Evidencia:</t>
    </r>
    <r>
      <rPr>
        <sz val="11"/>
        <rFont val="Calibri"/>
        <family val="2"/>
        <scheme val="minor"/>
      </rPr>
      <t xml:space="preserve">
* Correo remitido a los Servidores Públicos y Contratistas de las Regionales Antioquia, Atlántico, Caldas, Guajira, Magdalena, Nariño, Santander y Sucre invitándolos a realizar  Test de percepción de Integridad.
* Análisis Test de Percepción de Integridad (tabulación gráfica del test).</t>
    </r>
  </si>
  <si>
    <r>
      <t xml:space="preserve">La Dirección de Gestión Humana realizó videoconferencia a las 33 regionales sobre: "El Código de Integridad", su armonización con el Código de Ética y se establecio la metodologia de trabajo para la estructuración de los planes de integridad de cada una de las regionales.
</t>
    </r>
    <r>
      <rPr>
        <b/>
        <sz val="11"/>
        <rFont val="Calibri"/>
        <family val="2"/>
        <scheme val="minor"/>
      </rPr>
      <t>Evidencia:</t>
    </r>
    <r>
      <rPr>
        <sz val="11"/>
        <rFont val="Calibri"/>
        <family val="2"/>
        <scheme val="minor"/>
      </rPr>
      <t xml:space="preserve">
* Correo solicitud de videoconferencia
* Presentación de la Videoconferencia
* Justificación Comisiones Bienestar Social – Código de Integridad (metodología)
* Cronograma (Regionales priorizadas).
</t>
    </r>
  </si>
  <si>
    <r>
      <t xml:space="preserve">La Dirección de Gestión Humana realizó videoconferencia a las 33 regionales sobre: "El Código de Integridad", su armonización con el Código de Ética y se establecio la metodologia de trabajo para la estructuración de los planes de integridad de cada una de las regionales.
</t>
    </r>
    <r>
      <rPr>
        <b/>
        <sz val="11"/>
        <rFont val="Calibri"/>
        <family val="2"/>
        <scheme val="minor"/>
      </rPr>
      <t>Evidencia:</t>
    </r>
    <r>
      <rPr>
        <sz val="11"/>
        <rFont val="Calibri"/>
        <family val="2"/>
        <scheme val="minor"/>
      </rPr>
      <t xml:space="preserve">
* Correo solicitud de videoconferencia
* Presentación de la Videoconferencia
* Justificación Comisiones Bienestar Social – Código de Integridad (metodología)
* Cronograma (Regionales priorizadas).
</t>
    </r>
    <r>
      <rPr>
        <b/>
        <sz val="11"/>
        <rFont val="Calibri"/>
        <family val="2"/>
        <scheme val="minor"/>
      </rPr>
      <t>Actividad Cumplida en el corte a 30 de agosto de 2018.</t>
    </r>
  </si>
  <si>
    <r>
      <t xml:space="preserve">Teniendo en cuenta la estrategia de publicación en redes sociales, se  evidenciaron las publicaciones en Twitter y Facebook de la siguiente manera:
</t>
    </r>
    <r>
      <rPr>
        <b/>
        <sz val="11"/>
        <color theme="1"/>
        <rFont val="Calibri"/>
        <family val="2"/>
        <scheme val="minor"/>
      </rPr>
      <t xml:space="preserve">Evidencia:
</t>
    </r>
    <r>
      <rPr>
        <sz val="11"/>
        <color theme="1"/>
        <rFont val="Calibri"/>
        <family val="2"/>
        <scheme val="minor"/>
      </rPr>
      <t xml:space="preserve">
</t>
    </r>
    <r>
      <rPr>
        <b/>
        <sz val="11"/>
        <color theme="1"/>
        <rFont val="Calibri"/>
        <family val="2"/>
        <scheme val="minor"/>
      </rPr>
      <t>Septiembre:</t>
    </r>
    <r>
      <rPr>
        <sz val="11"/>
        <color theme="1"/>
        <rFont val="Calibri"/>
        <family val="2"/>
        <scheme val="minor"/>
      </rPr>
      <t xml:space="preserve">
 Twitter_#ICBFPorLaTransparencia_30 de septiembre: Tema: Denuncia a la línea anticorrupción 018000918080 # 4 y anticorrupcion@icbf.gov.co
</t>
    </r>
    <r>
      <rPr>
        <b/>
        <sz val="11"/>
        <color theme="1"/>
        <rFont val="Calibri"/>
        <family val="2"/>
        <scheme val="minor"/>
      </rPr>
      <t>Octubre:</t>
    </r>
    <r>
      <rPr>
        <sz val="11"/>
        <color theme="1"/>
        <rFont val="Calibri"/>
        <family val="2"/>
        <scheme val="minor"/>
      </rPr>
      <t xml:space="preserve">
#ICBFPorLaTransparencia 29 de octubre: Tema: Denuncia a la línea anticorrupción 018000918080 # 4 y anticorrupcion@icbf.gov.co</t>
    </r>
    <r>
      <rPr>
        <b/>
        <sz val="11"/>
        <color theme="1"/>
        <rFont val="Calibri"/>
        <family val="2"/>
        <scheme val="minor"/>
      </rPr>
      <t xml:space="preserve">
Noviembre:</t>
    </r>
    <r>
      <rPr>
        <sz val="11"/>
        <color theme="1"/>
        <rFont val="Calibri"/>
        <family val="2"/>
        <scheme val="minor"/>
      </rPr>
      <t xml:space="preserve">
Facebook_Anticorrupción_30 de noviembre: Tema: Haz parte de nuestra lucha contra la corrupción.
Twitter_Anticorrupción_30 de noviembre: Tema:  Haz parte de nuestra lucha contra la corrupción.
</t>
    </r>
    <r>
      <rPr>
        <b/>
        <sz val="11"/>
        <color theme="1"/>
        <rFont val="Calibri"/>
        <family val="2"/>
        <scheme val="minor"/>
      </rPr>
      <t xml:space="preserve">Diciembre:
</t>
    </r>
    <r>
      <rPr>
        <sz val="11"/>
        <color theme="1"/>
        <rFont val="Calibri"/>
        <family val="2"/>
        <scheme val="minor"/>
      </rPr>
      <t>Facebook Anticorrupción 10 de diciembre: Tema: Participación en la construcción del PAAC 2019.
Twitter Anticorrupción 9 diciembre: Día Internacional contra la corrupción.
Twitter Anticorrupción 10 diciembre:  Tema: Participación en la construcción del PAAC 2019.</t>
    </r>
  </si>
  <si>
    <t>Cumple</t>
  </si>
  <si>
    <r>
      <t>Se evidencia</t>
    </r>
    <r>
      <rPr>
        <b/>
        <sz val="11"/>
        <color theme="1"/>
        <rFont val="Calibri"/>
        <family val="2"/>
        <scheme val="minor"/>
      </rPr>
      <t xml:space="preserve"> PARA LA DIRECCIÓN DE CONTRATACIÓN:</t>
    </r>
    <r>
      <rPr>
        <sz val="11"/>
        <color theme="1"/>
        <rFont val="Calibri"/>
        <family val="2"/>
        <scheme val="minor"/>
      </rPr>
      <t xml:space="preserve">
</t>
    </r>
    <r>
      <rPr>
        <b/>
        <sz val="11"/>
        <color theme="1"/>
        <rFont val="Calibri"/>
        <family val="2"/>
        <scheme val="minor"/>
      </rPr>
      <t xml:space="preserve">1.1.  </t>
    </r>
    <r>
      <rPr>
        <b/>
        <u/>
        <sz val="11"/>
        <color theme="1"/>
        <rFont val="Calibri"/>
        <family val="2"/>
        <scheme val="minor"/>
      </rPr>
      <t>ACTAS DE LOS COMITÉS DE CONTRATACIÓN:</t>
    </r>
    <r>
      <rPr>
        <sz val="11"/>
        <color theme="1"/>
        <rFont val="Calibri"/>
        <family val="2"/>
        <scheme val="minor"/>
      </rPr>
      <t xml:space="preserve">
</t>
    </r>
    <r>
      <rPr>
        <b/>
        <sz val="11"/>
        <color theme="1"/>
        <rFont val="Calibri"/>
        <family val="2"/>
        <scheme val="minor"/>
      </rPr>
      <t xml:space="preserve">
Mayo: </t>
    </r>
    <r>
      <rPr>
        <sz val="11"/>
        <color theme="1"/>
        <rFont val="Calibri"/>
        <family val="2"/>
        <scheme val="minor"/>
      </rPr>
      <t xml:space="preserve">Acta 46 Virtual del 02 de mayo de 2018.  Version 3
                 Acta 47 Comite Virtual del 07 al 08 de mayo de 2018.  Version 3
                 Acta 48 del 08 al 09 de mayo de 2018.  Version 3
                 Acta 49 presencial  del 16 de mayo de 2018.  Version3 
                 Acta 53 virtual del 24 de mayo de 2018.  Version 3
                 Acta 54 virtual del 28 de mayo de 2018.  Version 3
                 Acta 55 virtual del 28 de mayo de 2018.  Version 3
Dentro del  Cuadro Comite de Contratación del mes de mayo se evidencia que la Dirección de Contratación adelantó los Comites Nos. 46,47, 48, 49, 50, 51, 52, 53, 54, 55 y 57 de 2018.
En ese orden de ideas no se evidencian las actas de Comité Nos. 50, 51, 52 y 57.
Se evidencia que las actas de Comite no se diligenciaron en el formato vigente publicado en el Modelo de Operación por Procesos del ICBF. 
</t>
    </r>
    <r>
      <rPr>
        <b/>
        <sz val="11"/>
        <color theme="1"/>
        <rFont val="Calibri"/>
        <family val="2"/>
        <scheme val="minor"/>
      </rPr>
      <t xml:space="preserve">
Junio:  </t>
    </r>
    <r>
      <rPr>
        <sz val="11"/>
        <color theme="1"/>
        <rFont val="Calibri"/>
        <family val="2"/>
        <scheme val="minor"/>
      </rPr>
      <t>Acta 59 Virtual del 07 de junio de 2018.  Version 4
Dentro del  Cuadro Comite de Contratación del mes de junio se evidencia que la Dirección de Contratación adelantó los Comites Nos. 56, 58, 59,60, 61, 62, y 63.
En ese orden de ideas no se evidencian las actas de Comité Nos. 56, 58, 60, 61, 62, y 63.</t>
    </r>
    <r>
      <rPr>
        <b/>
        <sz val="11"/>
        <color theme="1"/>
        <rFont val="Calibri"/>
        <family val="2"/>
        <scheme val="minor"/>
      </rPr>
      <t xml:space="preserve">
Julio:  </t>
    </r>
    <r>
      <rPr>
        <sz val="11"/>
        <color theme="1"/>
        <rFont val="Calibri"/>
        <family val="2"/>
        <scheme val="minor"/>
      </rPr>
      <t xml:space="preserve">Acta 65 Presencial  del 05 de junio de 2018.  Version 3
                 </t>
    </r>
    <r>
      <rPr>
        <sz val="11"/>
        <color rgb="FF0000FF"/>
        <rFont val="Calibri"/>
        <family val="2"/>
        <scheme val="minor"/>
      </rPr>
      <t xml:space="preserve">Acta 66 Presencial del 09 de junio de 2018.  </t>
    </r>
    <r>
      <rPr>
        <sz val="11"/>
        <rFont val="Calibri"/>
        <family val="2"/>
        <scheme val="minor"/>
      </rPr>
      <t>Version 3</t>
    </r>
    <r>
      <rPr>
        <sz val="11"/>
        <color rgb="FF0000FF"/>
        <rFont val="Calibri"/>
        <family val="2"/>
        <scheme val="minor"/>
      </rPr>
      <t xml:space="preserve">
                 Acta 67 Virtual del 05 de julio de 2018.  </t>
    </r>
    <r>
      <rPr>
        <sz val="11"/>
        <rFont val="Calibri"/>
        <family val="2"/>
        <scheme val="minor"/>
      </rPr>
      <t>Version 4</t>
    </r>
    <r>
      <rPr>
        <sz val="11"/>
        <color theme="1"/>
        <rFont val="Calibri"/>
        <family val="2"/>
        <scheme val="minor"/>
      </rPr>
      <t xml:space="preserve">
                 Acta 68 Virtual del 10 de julio de 2018.  Version 4
                 </t>
    </r>
    <r>
      <rPr>
        <sz val="11"/>
        <color rgb="FF0000FF"/>
        <rFont val="Calibri"/>
        <family val="2"/>
        <scheme val="minor"/>
      </rPr>
      <t xml:space="preserve">Acta 69 Presencial del 16 de julio de 2018.  </t>
    </r>
    <r>
      <rPr>
        <sz val="11"/>
        <rFont val="Calibri"/>
        <family val="2"/>
        <scheme val="minor"/>
      </rPr>
      <t>Version 3</t>
    </r>
    <r>
      <rPr>
        <sz val="11"/>
        <color rgb="FF0000FF"/>
        <rFont val="Calibri"/>
        <family val="2"/>
        <scheme val="minor"/>
      </rPr>
      <t xml:space="preserve">
                 Acta 70 Virtual del 12 de julio de 2018.  </t>
    </r>
    <r>
      <rPr>
        <sz val="11"/>
        <rFont val="Calibri"/>
        <family val="2"/>
        <scheme val="minor"/>
      </rPr>
      <t>Version 4</t>
    </r>
    <r>
      <rPr>
        <sz val="11"/>
        <color theme="1"/>
        <rFont val="Calibri"/>
        <family val="2"/>
        <scheme val="minor"/>
      </rPr>
      <t xml:space="preserve">
               </t>
    </r>
    <r>
      <rPr>
        <sz val="11"/>
        <color rgb="FF0000FF"/>
        <rFont val="Calibri"/>
        <family val="2"/>
        <scheme val="minor"/>
      </rPr>
      <t xml:space="preserve">   Acta 71  Virtual del 13 de julio de 2018.  </t>
    </r>
    <r>
      <rPr>
        <sz val="11"/>
        <rFont val="Calibri"/>
        <family val="2"/>
        <scheme val="minor"/>
      </rPr>
      <t>Version 4</t>
    </r>
    <r>
      <rPr>
        <sz val="11"/>
        <color theme="1"/>
        <rFont val="Calibri"/>
        <family val="2"/>
        <scheme val="minor"/>
      </rPr>
      <t xml:space="preserve">
                  Acta 73 Presencial del 19 de julio de 2018.  Version 3
                  Acta 74 Presencial del 23 de julio de 2018.  Version 3
               </t>
    </r>
    <r>
      <rPr>
        <sz val="11"/>
        <color rgb="FF0000FF"/>
        <rFont val="Calibri"/>
        <family val="2"/>
        <scheme val="minor"/>
      </rPr>
      <t xml:space="preserve">   Acta 75 Virtual del 19 de julio de 2018.  </t>
    </r>
    <r>
      <rPr>
        <sz val="11"/>
        <rFont val="Calibri"/>
        <family val="2"/>
        <scheme val="minor"/>
      </rPr>
      <t>Version 4</t>
    </r>
    <r>
      <rPr>
        <sz val="11"/>
        <color theme="1"/>
        <rFont val="Calibri"/>
        <family val="2"/>
        <scheme val="minor"/>
      </rPr>
      <t xml:space="preserve">
                  Acta 76 Virtual del 23 de julio de 2018.  Version 4
                  Acta 78 Virtual del 24 y 25 de julio de 2018.  Version 4
             </t>
    </r>
    <r>
      <rPr>
        <sz val="11"/>
        <color rgb="FF0000FF"/>
        <rFont val="Calibri"/>
        <family val="2"/>
        <scheme val="minor"/>
      </rPr>
      <t xml:space="preserve">     Acta 79 Presencial del 30 de julio de 2018.  </t>
    </r>
    <r>
      <rPr>
        <sz val="11"/>
        <rFont val="Calibri"/>
        <family val="2"/>
        <scheme val="minor"/>
      </rPr>
      <t>Version 3</t>
    </r>
    <r>
      <rPr>
        <sz val="11"/>
        <color rgb="FF0000FF"/>
        <rFont val="Calibri"/>
        <family val="2"/>
        <scheme val="minor"/>
      </rPr>
      <t xml:space="preserve">
                  Acta 80 Virtual del 27 de julio de 2018. </t>
    </r>
    <r>
      <rPr>
        <sz val="11"/>
        <rFont val="Calibri"/>
        <family val="2"/>
        <scheme val="minor"/>
      </rPr>
      <t xml:space="preserve"> Version 4</t>
    </r>
    <r>
      <rPr>
        <sz val="11"/>
        <color theme="1"/>
        <rFont val="Calibri"/>
        <family val="2"/>
        <scheme val="minor"/>
      </rPr>
      <t xml:space="preserve">
      </t>
    </r>
    <r>
      <rPr>
        <sz val="11"/>
        <color rgb="FF0000FF"/>
        <rFont val="Calibri"/>
        <family val="2"/>
        <scheme val="minor"/>
      </rPr>
      <t xml:space="preserve">             Acta 81 Virtual del 27 de julio de 2018.  </t>
    </r>
    <r>
      <rPr>
        <sz val="11"/>
        <rFont val="Calibri"/>
        <family val="2"/>
        <scheme val="minor"/>
      </rPr>
      <t>Version 4</t>
    </r>
    <r>
      <rPr>
        <sz val="11"/>
        <color theme="1"/>
        <rFont val="Calibri"/>
        <family val="2"/>
        <scheme val="minor"/>
      </rPr>
      <t xml:space="preserve">
            </t>
    </r>
    <r>
      <rPr>
        <sz val="11"/>
        <color rgb="FF0000FF"/>
        <rFont val="Calibri"/>
        <family val="2"/>
        <scheme val="minor"/>
      </rPr>
      <t xml:space="preserve">       Acta 82 Virtual del 27  al 30 de julio de 2018.  </t>
    </r>
    <r>
      <rPr>
        <sz val="11"/>
        <rFont val="Calibri"/>
        <family val="2"/>
        <scheme val="minor"/>
      </rPr>
      <t>Version 4</t>
    </r>
    <r>
      <rPr>
        <sz val="11"/>
        <color theme="1"/>
        <rFont val="Calibri"/>
        <family val="2"/>
        <scheme val="minor"/>
      </rPr>
      <t xml:space="preserve">
                   Acta 84 Virtual del 31 de julio de 2018.  Version 4
                 Acta 85 Presencial del 31 de julio de 2018.  Version 3
Dentro del Cuadro Comite de Contratación del mes de julio se evidencia que la Dirección de Contratación adelantó los Comites Nos. 64,65, 66, 67, 68, 69, 70, 71, 72, 73, 74, 75, 76, 77, 78, 79, 80, 81, 82, 83, 84 y 85.
En ese orden de ideas, no se evidencian las actas de Comité Nos.  72, 77 y 83.
Se evidencia que las actas de Comite no se diligenciaron en el formato vigente publicado en el Modelo de Operación por Procesos del ICBF. 
En igual forma, no se evidencia cronologia en el número de identificación de las  actas de concilación respecto de la fecha de emision de la  misma.
</t>
    </r>
    <r>
      <rPr>
        <b/>
        <sz val="11"/>
        <color theme="1"/>
        <rFont val="Calibri"/>
        <family val="2"/>
        <scheme val="minor"/>
      </rPr>
      <t xml:space="preserve">Agosto:  </t>
    </r>
    <r>
      <rPr>
        <sz val="11"/>
        <color theme="1"/>
        <rFont val="Calibri"/>
        <family val="2"/>
        <scheme val="minor"/>
      </rPr>
      <t xml:space="preserve">Acta 86 Virtual del 01 de agosto de 2018.  Versión 4
                        Acta 87 Presencial del 06 de agosto de 2018.   Versión 3
                        Acta 88 Presencial del 13 de agosto de 2018.   Versión 3
                        Acta 89 Virtual del 13 de agosto de 2018.   Versión 4
                        Acta 91 Virtual del 15 y 16 de agosto de 2018.   Versión 4
                        Acta 92 Virtual del 27 de agosto de 2018.   Versión 4
                        Acta 93 Virtual del 28 de agosto de 2018.   Versión 4
                        Acta 94 Virtual del 29 y 30 de agosto de 2018.   Versión 4
Dentro del Cuadro Comite de Contratación del mes de junio se evidencia que la Dirección de Contratación adelantó los Comites Nos. 86, 87, 88, 89, </t>
    </r>
    <r>
      <rPr>
        <sz val="11"/>
        <rFont val="Calibri"/>
        <family val="2"/>
        <scheme val="minor"/>
      </rPr>
      <t>90</t>
    </r>
    <r>
      <rPr>
        <sz val="11"/>
        <color theme="1"/>
        <rFont val="Calibri"/>
        <family val="2"/>
        <scheme val="minor"/>
      </rPr>
      <t xml:space="preserve">, 91, 92, 93 y 94
En ese orden de ideas, no se evidencian las actas de Comité Nos. 90.
Se evidencia que las actas de Comité No. 87 y 88 no se diligenciaron en el formato vigente publicado en el Modelo de Operación por Procesos del ICBF. 
</t>
    </r>
    <r>
      <rPr>
        <b/>
        <sz val="11"/>
        <color theme="1"/>
        <rFont val="Calibri"/>
        <family val="2"/>
        <scheme val="minor"/>
      </rPr>
      <t xml:space="preserve">1.2. </t>
    </r>
    <r>
      <rPr>
        <sz val="11"/>
        <color theme="1"/>
        <rFont val="Calibri"/>
        <family val="2"/>
        <scheme val="minor"/>
      </rPr>
      <t xml:space="preserve"> </t>
    </r>
    <r>
      <rPr>
        <b/>
        <u/>
        <sz val="11"/>
        <color theme="1"/>
        <rFont val="Calibri"/>
        <family val="2"/>
        <scheme val="minor"/>
      </rPr>
      <t xml:space="preserve">LINEAMIENTOS DE CONTRATACIÓN Y </t>
    </r>
    <r>
      <rPr>
        <b/>
        <sz val="11"/>
        <color theme="1"/>
        <rFont val="Calibri"/>
        <family val="2"/>
        <scheme val="minor"/>
      </rPr>
      <t xml:space="preserve">1.3. </t>
    </r>
    <r>
      <rPr>
        <b/>
        <u/>
        <sz val="11"/>
        <color theme="1"/>
        <rFont val="Calibri"/>
        <family val="2"/>
        <scheme val="minor"/>
      </rPr>
      <t>LINEAMIENTOS DE CONTRATACIÓN SOCIALIZADOS A LAS REGIONALES PARA SU APLICACIÓN.:</t>
    </r>
    <r>
      <rPr>
        <sz val="11"/>
        <color theme="1"/>
        <rFont val="Calibri"/>
        <family val="2"/>
        <scheme val="minor"/>
      </rPr>
      <t xml:space="preserve">
</t>
    </r>
    <r>
      <rPr>
        <b/>
        <sz val="11"/>
        <color theme="1"/>
        <rFont val="Calibri"/>
        <family val="2"/>
        <scheme val="minor"/>
      </rPr>
      <t xml:space="preserve">MAYO: </t>
    </r>
    <r>
      <rPr>
        <sz val="11"/>
        <color theme="1"/>
        <rFont val="Calibri"/>
        <family val="2"/>
        <scheme val="minor"/>
      </rPr>
      <t xml:space="preserve">
</t>
    </r>
    <r>
      <rPr>
        <b/>
        <sz val="11"/>
        <color theme="1"/>
        <rFont val="Calibri"/>
        <family val="2"/>
        <scheme val="minor"/>
      </rPr>
      <t>a).</t>
    </r>
    <r>
      <rPr>
        <sz val="11"/>
        <color theme="1"/>
        <rFont val="Calibri"/>
        <family val="2"/>
        <scheme val="minor"/>
      </rPr>
      <t xml:space="preserve"> Se evidencia memorando con radicado Nro. 1-2018-044245-0101 del 2018-05-02, por medio del cual la Dirección de Contratación comunica a Subdirectora General, Secretaria General, Directores, Subdirectores y Jefes de Oficina de la Sede Nacional y Regional del ICBF de la aplicación acuerdos marco en contrataciones que no superan el 10% de la menor cuantía de la entidad.  </t>
    </r>
    <r>
      <rPr>
        <u/>
        <sz val="11"/>
        <color theme="1"/>
        <rFont val="Calibri"/>
        <family val="2"/>
        <scheme val="minor"/>
      </rPr>
      <t>(SE SOCIALIZÓ MEDIANTE CORREO ELECTRÓNICO DE FECHA 02/05/2018 05:41 p.m.).</t>
    </r>
    <r>
      <rPr>
        <sz val="11"/>
        <color theme="1"/>
        <rFont val="Calibri"/>
        <family val="2"/>
        <scheme val="minor"/>
      </rPr>
      <t xml:space="preserve">
</t>
    </r>
    <r>
      <rPr>
        <b/>
        <sz val="11"/>
        <color theme="1"/>
        <rFont val="Calibri"/>
        <family val="2"/>
        <scheme val="minor"/>
      </rPr>
      <t>b).</t>
    </r>
    <r>
      <rPr>
        <sz val="11"/>
        <color theme="1"/>
        <rFont val="Calibri"/>
        <family val="2"/>
        <scheme val="minor"/>
      </rPr>
      <t xml:space="preserve"> Se evidencia memorando con radicado Nro. 1-2018-0281082-0101 del 2018-05-18, por medio del cual la Dirección de Contratación recomienda a los Directores, Subdirectores de la Sede de la Dirección General, Directores Regionales, Coordinadores Jurídicos de las Direcciones Regionales y Supervisores de Contratos del ICBF,  el  manejo de posibles incumplimientos e incumplimientos por parte de los contratistas del ICBF relacionados con los aportes al sistema de salud y pensiones.  </t>
    </r>
    <r>
      <rPr>
        <u/>
        <sz val="11"/>
        <color theme="1"/>
        <rFont val="Calibri"/>
        <family val="2"/>
        <scheme val="minor"/>
      </rPr>
      <t>(SE SOCIALIZÓ MEDIANTE CORREO ELECTRÓNICO DE FECHA  18/05/2018 04:43 p.m..)</t>
    </r>
    <r>
      <rPr>
        <sz val="11"/>
        <color theme="1"/>
        <rFont val="Calibri"/>
        <family val="2"/>
        <scheme val="minor"/>
      </rPr>
      <t xml:space="preserve">
</t>
    </r>
    <r>
      <rPr>
        <b/>
        <sz val="11"/>
        <color theme="1"/>
        <rFont val="Calibri"/>
        <family val="2"/>
        <scheme val="minor"/>
      </rPr>
      <t xml:space="preserve">JUNIO: </t>
    </r>
    <r>
      <rPr>
        <sz val="11"/>
        <color theme="1"/>
        <rFont val="Calibri"/>
        <family val="2"/>
        <scheme val="minor"/>
      </rPr>
      <t xml:space="preserve">No se evidencian lineamientos en este mes.
</t>
    </r>
    <r>
      <rPr>
        <b/>
        <sz val="11"/>
        <color theme="1"/>
        <rFont val="Calibri"/>
        <family val="2"/>
        <scheme val="minor"/>
      </rPr>
      <t xml:space="preserve">JULIO:
a). </t>
    </r>
    <r>
      <rPr>
        <sz val="11"/>
        <color theme="1"/>
        <rFont val="Calibri"/>
        <family val="2"/>
        <scheme val="minor"/>
      </rPr>
      <t>Se evidencia memorando con radicado Nro. 1-2018-387571-0101 del 2018-07-09, por medio del cual la Dirección de Contratación comunica a los Directores Regionales  y Coordinadores Jurídicos del  ICBF de la Incorporación clausula convocatoria veedurías ciudadanas.  (</t>
    </r>
    <r>
      <rPr>
        <u/>
        <sz val="11"/>
        <color theme="1"/>
        <rFont val="Calibri"/>
        <family val="2"/>
        <scheme val="minor"/>
      </rPr>
      <t>SE SOCIALIZÓ MEDIANTE CORREO ELECTRÓNICO DE FECHA  09/07/2018 11:11 a.m.)</t>
    </r>
    <r>
      <rPr>
        <sz val="11"/>
        <color theme="1"/>
        <rFont val="Calibri"/>
        <family val="2"/>
        <scheme val="minor"/>
      </rPr>
      <t xml:space="preserve">
</t>
    </r>
    <r>
      <rPr>
        <b/>
        <sz val="11"/>
        <color theme="1"/>
        <rFont val="Calibri"/>
        <family val="2"/>
        <scheme val="minor"/>
      </rPr>
      <t>b).</t>
    </r>
    <r>
      <rPr>
        <sz val="11"/>
        <color theme="1"/>
        <rFont val="Calibri"/>
        <family val="2"/>
        <scheme val="minor"/>
      </rPr>
      <t xml:space="preserve">  Se evidencia memorando con radicado Nro. 1-2018-378663-0101 del 2018-07-04, por medio del cual la Dirección de Contratación recomienda a los Directores Regionales  y Coordinadores Jurídicos del  ICBF, las actividades de supervisión para el seguimiento al cumplimiento de obligaciones laborales a cargo del contratista.  </t>
    </r>
    <r>
      <rPr>
        <u/>
        <sz val="11"/>
        <color theme="1"/>
        <rFont val="Calibri"/>
        <family val="2"/>
        <scheme val="minor"/>
      </rPr>
      <t xml:space="preserve"> (SE SOCIALIZÓ MEDIANTE CORREO ELECTRÓNICO DE FECHA  04/07/2018 03:18 p.m.)</t>
    </r>
    <r>
      <rPr>
        <sz val="11"/>
        <color theme="1"/>
        <rFont val="Calibri"/>
        <family val="2"/>
        <scheme val="minor"/>
      </rPr>
      <t xml:space="preserve">
</t>
    </r>
    <r>
      <rPr>
        <b/>
        <sz val="11"/>
        <color theme="1"/>
        <rFont val="Calibri"/>
        <family val="2"/>
        <scheme val="minor"/>
      </rPr>
      <t xml:space="preserve">AGOSTO: </t>
    </r>
    <r>
      <rPr>
        <sz val="11"/>
        <color theme="1"/>
        <rFont val="Calibri"/>
        <family val="2"/>
        <scheme val="minor"/>
      </rPr>
      <t xml:space="preserve">No se evidencian lineamientos en este mes.
Se evidencian </t>
    </r>
    <r>
      <rPr>
        <b/>
        <sz val="11"/>
        <color theme="1"/>
        <rFont val="Calibri"/>
        <family val="2"/>
        <scheme val="minor"/>
      </rPr>
      <t>PARA LA SUBDIRECCIÓN TÉCNICA DE PRIMERA INFANCIA:</t>
    </r>
    <r>
      <rPr>
        <sz val="11"/>
        <color theme="1"/>
        <rFont val="Calibri"/>
        <family val="2"/>
        <scheme val="minor"/>
      </rPr>
      <t xml:space="preserve">
</t>
    </r>
    <r>
      <rPr>
        <b/>
        <sz val="11"/>
        <color theme="1"/>
        <rFont val="Calibri"/>
        <family val="2"/>
        <scheme val="minor"/>
      </rPr>
      <t>2.1.1.</t>
    </r>
    <r>
      <rPr>
        <b/>
        <u/>
        <sz val="11"/>
        <color theme="1"/>
        <rFont val="Calibri"/>
        <family val="2"/>
        <scheme val="minor"/>
      </rPr>
      <t xml:space="preserve"> PROGRAMACIÓN DE LAS SESIONES DE TRABAJO CON LOS SOCIOS U OPERADORES</t>
    </r>
    <r>
      <rPr>
        <b/>
        <sz val="11"/>
        <color theme="1"/>
        <rFont val="Calibri"/>
        <family val="2"/>
        <scheme val="minor"/>
      </rPr>
      <t xml:space="preserve">: </t>
    </r>
    <r>
      <rPr>
        <sz val="11"/>
        <color theme="1"/>
        <rFont val="Calibri"/>
        <family val="2"/>
        <scheme val="minor"/>
      </rPr>
      <t xml:space="preserve">No se evidencia documento alguno para esta actividad.
</t>
    </r>
    <r>
      <rPr>
        <b/>
        <sz val="11"/>
        <color theme="1"/>
        <rFont val="Calibri"/>
        <family val="2"/>
        <scheme val="minor"/>
      </rPr>
      <t xml:space="preserve">2.1.2. Y 2.1.3. </t>
    </r>
    <r>
      <rPr>
        <b/>
        <u/>
        <sz val="11"/>
        <color theme="1"/>
        <rFont val="Calibri"/>
        <family val="2"/>
        <scheme val="minor"/>
      </rPr>
      <t>LISTAS DE ASISTENCIA Y ACTAS DE LAS MESAS DE TRABAJO DE VALIDACIÓN DE LOS OPERADORES A CONTRATAR HABILITADOS EN EL BNO:</t>
    </r>
    <r>
      <rPr>
        <sz val="11"/>
        <color theme="1"/>
        <rFont val="Calibri"/>
        <family val="2"/>
        <scheme val="minor"/>
      </rPr>
      <t xml:space="preserve"> No se evidencia documento alguno para esta actividad.</t>
    </r>
    <r>
      <rPr>
        <b/>
        <sz val="11"/>
        <color theme="1"/>
        <rFont val="Calibri"/>
        <family val="2"/>
        <scheme val="minor"/>
      </rPr>
      <t xml:space="preserve">
2.1.2. Y 2.1.3. </t>
    </r>
    <r>
      <rPr>
        <b/>
        <u/>
        <sz val="11"/>
        <color theme="1"/>
        <rFont val="Calibri"/>
        <family val="2"/>
        <scheme val="minor"/>
      </rPr>
      <t>REPORTE DE COMISIÓN DE PERSONAL DE LA DPI QUE APOYA AL PROCESO DE CONTRATACIÓN:</t>
    </r>
    <r>
      <rPr>
        <sz val="11"/>
        <color theme="1"/>
        <rFont val="Calibri"/>
        <family val="2"/>
        <scheme val="minor"/>
      </rPr>
      <t xml:space="preserve">  No se evidencia documento alguno para esta actividad.</t>
    </r>
    <r>
      <rPr>
        <b/>
        <sz val="11"/>
        <color theme="1"/>
        <rFont val="Calibri"/>
        <family val="2"/>
        <scheme val="minor"/>
      </rPr>
      <t xml:space="preserve">
2.2.1. </t>
    </r>
    <r>
      <rPr>
        <b/>
        <u/>
        <sz val="11"/>
        <color theme="1"/>
        <rFont val="Calibri"/>
        <family val="2"/>
        <scheme val="minor"/>
      </rPr>
      <t>INFORMES CONSOLIDADOS DE SUPERVISIÓN:</t>
    </r>
    <r>
      <rPr>
        <sz val="11"/>
        <color theme="1"/>
        <rFont val="Calibri"/>
        <family val="2"/>
        <scheme val="minor"/>
      </rPr>
      <t xml:space="preserve"> En las carpetas de Mayo, Junio, Julio y agosto se evidencian los Informes de Resultados Acumulados Con corte a abril mayo, junio y julio de 2018, </t>
    </r>
    <r>
      <rPr>
        <b/>
        <sz val="11"/>
        <color theme="1"/>
        <rFont val="Calibri"/>
        <family val="2"/>
        <scheme val="minor"/>
      </rPr>
      <t xml:space="preserve">
2.2.2. </t>
    </r>
    <r>
      <rPr>
        <b/>
        <u/>
        <sz val="11"/>
        <color theme="1"/>
        <rFont val="Calibri"/>
        <family val="2"/>
        <scheme val="minor"/>
      </rPr>
      <t>ACTA:</t>
    </r>
    <r>
      <rPr>
        <sz val="11"/>
        <color theme="1"/>
        <rFont val="Calibri"/>
        <family val="2"/>
        <scheme val="minor"/>
      </rPr>
      <t xml:space="preserve"> No se evidencia documento alguno para esta actividad. 
     </t>
    </r>
    <r>
      <rPr>
        <b/>
        <sz val="11"/>
        <color rgb="FFFF0000"/>
        <rFont val="Calibri"/>
        <family val="2"/>
        <scheme val="minor"/>
      </rPr>
      <t xml:space="preserve">                                                     </t>
    </r>
  </si>
  <si>
    <r>
      <rPr>
        <b/>
        <sz val="11"/>
        <color theme="1"/>
        <rFont val="Calibri"/>
        <family val="2"/>
        <scheme val="minor"/>
      </rPr>
      <t>Dentro de las Acciones Asociadas al Proceso de Adquisición de Bienes y Servicios de la Dirección de Contratación, están las de:</t>
    </r>
    <r>
      <rPr>
        <sz val="11"/>
        <color theme="1"/>
        <rFont val="Calibri"/>
        <family val="2"/>
        <scheme val="minor"/>
      </rPr>
      <t xml:space="preserve">
1.1. Convocar a Comité de Contratación para los procesos de selección que aplique.
1.2 Expedir los lineamientos de contratación de aplicación a nivel nacional.
1.3 Socializar los lineamientos de contratación con las Regionales para su aplicación.
Evidencia la Oficina de Control Interno del ICBF que la Dirección de Contratación ha venido </t>
    </r>
    <r>
      <rPr>
        <b/>
        <sz val="11"/>
        <color theme="1"/>
        <rFont val="Calibri"/>
        <family val="2"/>
        <scheme val="minor"/>
      </rPr>
      <t>CUMPLIENDO PARCIALMENTE</t>
    </r>
    <r>
      <rPr>
        <sz val="11"/>
        <color theme="1"/>
        <rFont val="Calibri"/>
        <family val="2"/>
        <scheme val="minor"/>
      </rPr>
      <t xml:space="preserve"> con las acciones a las cuales se hizo responsable; teniendo en cuenta que:
</t>
    </r>
    <r>
      <rPr>
        <b/>
        <sz val="11"/>
        <color theme="1"/>
        <rFont val="Calibri"/>
        <family val="2"/>
        <scheme val="minor"/>
      </rPr>
      <t xml:space="preserve">1). </t>
    </r>
    <r>
      <rPr>
        <sz val="11"/>
        <color theme="1"/>
        <rFont val="Calibri"/>
        <family val="2"/>
        <scheme val="minor"/>
      </rPr>
      <t xml:space="preserve">No se evidencian incorporadas el total de Actas del Comité de Contratación en la NAS, conforme lo relacionado en los Cuadros </t>
    </r>
    <r>
      <rPr>
        <i/>
        <sz val="11"/>
        <color theme="1"/>
        <rFont val="Calibri"/>
        <family val="2"/>
        <scheme val="minor"/>
      </rPr>
      <t xml:space="preserve">"Relación Actas y Cierres Comités de Contratación 2018", </t>
    </r>
    <r>
      <rPr>
        <sz val="11"/>
        <color theme="1"/>
        <rFont val="Calibri"/>
        <family val="2"/>
        <scheme val="minor"/>
      </rPr>
      <t xml:space="preserve">de los meses de mayo, junio, julio y agosto.
</t>
    </r>
    <r>
      <rPr>
        <b/>
        <sz val="11"/>
        <color theme="1"/>
        <rFont val="Calibri"/>
        <family val="2"/>
        <scheme val="minor"/>
      </rPr>
      <t xml:space="preserve">2), </t>
    </r>
    <r>
      <rPr>
        <sz val="11"/>
        <color theme="1"/>
        <rFont val="Calibri"/>
        <family val="2"/>
        <scheme val="minor"/>
      </rPr>
      <t xml:space="preserve">Se evidencia que las actas de Comite no se diligenciaron en el formato vigente publicado en el Modelo de Operación por Procesos del ICBF. 
</t>
    </r>
    <r>
      <rPr>
        <b/>
        <sz val="11"/>
        <color theme="1"/>
        <rFont val="Calibri"/>
        <family val="2"/>
        <scheme val="minor"/>
      </rPr>
      <t xml:space="preserve">3), </t>
    </r>
    <r>
      <rPr>
        <sz val="11"/>
        <color theme="1"/>
        <rFont val="Calibri"/>
        <family val="2"/>
        <scheme val="minor"/>
      </rPr>
      <t xml:space="preserve">En igual forma, no se evidencia cronología en el número de identificación de las  actas de conciliación respecto de la fecha de emisión de la  misma.
</t>
    </r>
    <r>
      <rPr>
        <b/>
        <sz val="11"/>
        <color theme="1"/>
        <rFont val="Calibri"/>
        <family val="2"/>
        <scheme val="minor"/>
      </rPr>
      <t>4).</t>
    </r>
    <r>
      <rPr>
        <sz val="11"/>
        <color theme="1"/>
        <rFont val="Calibri"/>
        <family val="2"/>
        <scheme val="minor"/>
      </rPr>
      <t xml:space="preserve"> Se evidencia el </t>
    </r>
    <r>
      <rPr>
        <b/>
        <sz val="11"/>
        <color theme="1"/>
        <rFont val="Calibri"/>
        <family val="2"/>
        <scheme val="minor"/>
      </rPr>
      <t>CUMPLIMIENTO</t>
    </r>
    <r>
      <rPr>
        <sz val="11"/>
        <color theme="1"/>
        <rFont val="Calibri"/>
        <family val="2"/>
        <scheme val="minor"/>
      </rPr>
      <t xml:space="preserve"> de las expedición de los lineamientos de contratación de aplicación a nivel nacional y de su socialización (actividad para adelantar hasta 31-12-2018):   
Por lo anterior, RECOMENDAMOS a la Dirección de Contratación, en procura de buscar la optimización en el cumplimiento de las acciones:
</t>
    </r>
    <r>
      <rPr>
        <b/>
        <sz val="11"/>
        <color theme="1"/>
        <rFont val="Calibri"/>
        <family val="2"/>
        <scheme val="minor"/>
      </rPr>
      <t xml:space="preserve">1). </t>
    </r>
    <r>
      <rPr>
        <sz val="11"/>
        <color theme="1"/>
        <rFont val="Calibri"/>
        <family val="2"/>
        <scheme val="minor"/>
      </rPr>
      <t xml:space="preserve">Se incorporen las Actas del Comité de Contratación, relacionadas en el Cuadro denominado de </t>
    </r>
    <r>
      <rPr>
        <i/>
        <sz val="11"/>
        <color theme="1"/>
        <rFont val="Calibri"/>
        <family val="2"/>
        <scheme val="minor"/>
      </rPr>
      <t xml:space="preserve">"Relación Actas y Cierres Comités de Contratación 2018", </t>
    </r>
    <r>
      <rPr>
        <sz val="11"/>
        <color theme="1"/>
        <rFont val="Calibri"/>
        <family val="2"/>
        <scheme val="minor"/>
      </rPr>
      <t xml:space="preserve">en la carpeta del mes correspondiente. 
</t>
    </r>
    <r>
      <rPr>
        <b/>
        <sz val="11"/>
        <color theme="1"/>
        <rFont val="Calibri"/>
        <family val="2"/>
        <scheme val="minor"/>
      </rPr>
      <t xml:space="preserve">2),  </t>
    </r>
    <r>
      <rPr>
        <sz val="11"/>
        <color theme="1"/>
        <rFont val="Calibri"/>
        <family val="2"/>
        <scheme val="minor"/>
      </rPr>
      <t xml:space="preserve">Se diligencien las actas de Comite de Contratación en el formato vigente publicado en el Modelo de Operación por Procesos del ICBF. 
</t>
    </r>
    <r>
      <rPr>
        <b/>
        <sz val="11"/>
        <color theme="1"/>
        <rFont val="Calibri"/>
        <family val="2"/>
        <scheme val="minor"/>
      </rPr>
      <t xml:space="preserve">3), </t>
    </r>
    <r>
      <rPr>
        <sz val="11"/>
        <color theme="1"/>
        <rFont val="Calibri"/>
        <family val="2"/>
        <scheme val="minor"/>
      </rPr>
      <t xml:space="preserve"> En igual forma, se mantenga la cronología en el número de identificación de las actas de Contratación, respecto de la fecha de emisión de la misma.
</t>
    </r>
    <r>
      <rPr>
        <b/>
        <sz val="11"/>
        <color theme="1"/>
        <rFont val="Calibri"/>
        <family val="2"/>
        <scheme val="minor"/>
      </rPr>
      <t xml:space="preserve">4). </t>
    </r>
    <r>
      <rPr>
        <sz val="11"/>
        <color theme="1"/>
        <rFont val="Calibri"/>
        <family val="2"/>
        <scheme val="minor"/>
      </rPr>
      <t xml:space="preserve">Los correos electrónicos de considerarse lineamientos, se deben re-direccionen no solo al interior de la Dirección de Contratación de la Sede sino a nivel Nacional como se estableció en las acciones asociadas al control en el Plan anticorrupción, ya que muchos de ellos se evidencian dirigidos únicamente al Grupo de Contratación de la Sede Nacional o uno de sus profesionales en específico.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cumpliendo parcialmente las acciones a las cuales se hizo responsable; teniendo en cuenta que:
</t>
    </r>
    <r>
      <rPr>
        <b/>
        <sz val="11"/>
        <color theme="1"/>
        <rFont val="Calibri"/>
        <family val="2"/>
        <scheme val="minor"/>
      </rPr>
      <t>1).</t>
    </r>
    <r>
      <rPr>
        <sz val="11"/>
        <color theme="1"/>
        <rFont val="Calibri"/>
        <family val="2"/>
        <scheme val="minor"/>
      </rPr>
      <t xml:space="preserve"> Para la actividad </t>
    </r>
    <r>
      <rPr>
        <b/>
        <sz val="11"/>
        <color theme="1"/>
        <rFont val="Calibri"/>
        <family val="2"/>
        <scheme val="minor"/>
      </rPr>
      <t xml:space="preserve">2.1.1. PROGRAMACIÓN DE LAS SESIONES DE TRABAJO CON LOS SOCIOS U OPERADORES: </t>
    </r>
    <r>
      <rPr>
        <sz val="11"/>
        <color theme="1"/>
        <rFont val="Calibri"/>
        <family val="2"/>
        <scheme val="minor"/>
      </rPr>
      <t xml:space="preserve">No se evidencia documento alguno para esta actividad.
</t>
    </r>
    <r>
      <rPr>
        <b/>
        <sz val="11"/>
        <color theme="1"/>
        <rFont val="Calibri"/>
        <family val="2"/>
        <scheme val="minor"/>
      </rPr>
      <t xml:space="preserve">2). </t>
    </r>
    <r>
      <rPr>
        <sz val="11"/>
        <color theme="1"/>
        <rFont val="Calibri"/>
        <family val="2"/>
        <scheme val="minor"/>
      </rPr>
      <t xml:space="preserve">Para la actividad  </t>
    </r>
    <r>
      <rPr>
        <b/>
        <sz val="11"/>
        <color theme="1"/>
        <rFont val="Calibri"/>
        <family val="2"/>
        <scheme val="minor"/>
      </rPr>
      <t xml:space="preserve">2.1.2. Y 2.1.3. LISTAS DE ASISTENCIA Y ACTAS DE LAS MESAS DE TRABAJO DE VALIDACIÓN DE LOS OPERADORES A CONTRATAR HABILITADOS EN EL BNO: </t>
    </r>
    <r>
      <rPr>
        <sz val="11"/>
        <color theme="1"/>
        <rFont val="Calibri"/>
        <family val="2"/>
        <scheme val="minor"/>
      </rPr>
      <t xml:space="preserve">No se evidencia documento alguno para esta actividad.
</t>
    </r>
    <r>
      <rPr>
        <b/>
        <sz val="11"/>
        <color theme="1"/>
        <rFont val="Calibri"/>
        <family val="2"/>
        <scheme val="minor"/>
      </rPr>
      <t xml:space="preserve">3). </t>
    </r>
    <r>
      <rPr>
        <sz val="11"/>
        <color theme="1"/>
        <rFont val="Calibri"/>
        <family val="2"/>
        <scheme val="minor"/>
      </rPr>
      <t xml:space="preserve">Para la actividad </t>
    </r>
    <r>
      <rPr>
        <b/>
        <sz val="11"/>
        <color theme="1"/>
        <rFont val="Calibri"/>
        <family val="2"/>
        <scheme val="minor"/>
      </rPr>
      <t xml:space="preserve">2.1.2. Y 2.1.3. REPORTE DE COMISIÓN DE PERSONAL DE LA DPI QUE APOYA AL PROCESO DE CONTRATACIÓN:  </t>
    </r>
    <r>
      <rPr>
        <sz val="11"/>
        <color theme="1"/>
        <rFont val="Calibri"/>
        <family val="2"/>
        <scheme val="minor"/>
      </rPr>
      <t xml:space="preserve">No se evidencia documento alguno para esta actividad.
</t>
    </r>
    <r>
      <rPr>
        <b/>
        <sz val="11"/>
        <color theme="1"/>
        <rFont val="Calibri"/>
        <family val="2"/>
        <scheme val="minor"/>
      </rPr>
      <t xml:space="preserve">4). </t>
    </r>
    <r>
      <rPr>
        <sz val="11"/>
        <color theme="1"/>
        <rFont val="Calibri"/>
        <family val="2"/>
        <scheme val="minor"/>
      </rPr>
      <t xml:space="preserve">Para la actividad </t>
    </r>
    <r>
      <rPr>
        <b/>
        <sz val="11"/>
        <color theme="1"/>
        <rFont val="Calibri"/>
        <family val="2"/>
        <scheme val="minor"/>
      </rPr>
      <t xml:space="preserve"> 2.2.1. INFORMES CONSOLIDADOS DE SUPERVISIÓN:</t>
    </r>
    <r>
      <rPr>
        <sz val="11"/>
        <color theme="1"/>
        <rFont val="Calibri"/>
        <family val="2"/>
        <scheme val="minor"/>
      </rPr>
      <t xml:space="preserve"> En las carpetas de Mayo, Junio, Julio y agosto se evidencian los Informes de Resultados Acumulados Con corte a abril mayo, junio y julio de 2018, 
</t>
    </r>
    <r>
      <rPr>
        <b/>
        <sz val="11"/>
        <color theme="1"/>
        <rFont val="Calibri"/>
        <family val="2"/>
        <scheme val="minor"/>
      </rPr>
      <t xml:space="preserve">5). </t>
    </r>
    <r>
      <rPr>
        <sz val="11"/>
        <color theme="1"/>
        <rFont val="Calibri"/>
        <family val="2"/>
        <scheme val="minor"/>
      </rPr>
      <t xml:space="preserve">Para la actividad  </t>
    </r>
    <r>
      <rPr>
        <b/>
        <sz val="11"/>
        <color theme="1"/>
        <rFont val="Calibri"/>
        <family val="2"/>
        <scheme val="minor"/>
      </rPr>
      <t>2.2.2. ACTA:</t>
    </r>
    <r>
      <rPr>
        <sz val="11"/>
        <color theme="1"/>
        <rFont val="Calibri"/>
        <family val="2"/>
        <scheme val="minor"/>
      </rPr>
      <t xml:space="preserve"> No se evidencia documento alguno para esta actividad. 
Por lo anterior, Recomendamos a la Dirección de Primera de Infancia, en procura de buscar la optimización en el cumplimiento de las acciones:
</t>
    </r>
    <r>
      <rPr>
        <b/>
        <sz val="11"/>
        <color theme="1"/>
        <rFont val="Calibri"/>
        <family val="2"/>
        <scheme val="minor"/>
      </rPr>
      <t xml:space="preserve">1). </t>
    </r>
    <r>
      <rPr>
        <sz val="11"/>
        <color theme="1"/>
        <rFont val="Calibri"/>
        <family val="2"/>
        <scheme val="minor"/>
      </rPr>
      <t xml:space="preserve"> Se adicionen en las carpetas mensuales de la NAS, las evidencias o registros que se señalan en la Matriz de Riesgos Consolidada de Procesos 2018 JAV.
</t>
    </r>
    <r>
      <rPr>
        <b/>
        <sz val="11"/>
        <color theme="1"/>
        <rFont val="Calibri"/>
        <family val="2"/>
        <scheme val="minor"/>
      </rPr>
      <t xml:space="preserve">2). </t>
    </r>
    <r>
      <rPr>
        <sz val="11"/>
        <color theme="1"/>
        <rFont val="Calibri"/>
        <family val="2"/>
        <scheme val="minor"/>
      </rPr>
      <t xml:space="preserve">Se organice la información relacionada en los cuadros de avance de la Matriz de Riesgos Consolidada de Procesos 2018 JAV, para cada una de las acciones Asociadas al Proceso de Adquisición de Bienes y Servicios de la Dirección de Primera de Infancia, ya que se observa que muchas de las evidencias relacionadas no se encuentran en las carpetas de evidencias. 
</t>
    </r>
  </si>
  <si>
    <r>
      <t xml:space="preserve">Se evidencia </t>
    </r>
    <r>
      <rPr>
        <b/>
        <sz val="11"/>
        <color theme="1"/>
        <rFont val="Calibri"/>
        <family val="2"/>
        <scheme val="minor"/>
      </rPr>
      <t>PARA LA DIRECCIÓN  DE CONTRATACIÓN:</t>
    </r>
    <r>
      <rPr>
        <sz val="11"/>
        <color theme="1"/>
        <rFont val="Calibri"/>
        <family val="2"/>
        <scheme val="minor"/>
      </rPr>
      <t xml:space="preserve">
</t>
    </r>
    <r>
      <rPr>
        <b/>
        <sz val="11"/>
        <color theme="1"/>
        <rFont val="Calibri"/>
        <family val="2"/>
        <scheme val="minor"/>
      </rPr>
      <t xml:space="preserve">
1.1. </t>
    </r>
    <r>
      <rPr>
        <b/>
        <u/>
        <sz val="11"/>
        <color theme="1"/>
        <rFont val="Calibri"/>
        <family val="2"/>
        <scheme val="minor"/>
      </rPr>
      <t>MEMORIAS Y LISTAS DE ASISTEN|CIA A  CAPACITACIONES Y SOCIALIZACIONES EN LO QUE RESPECTA A LA ETAPA DE SUPERVISIÓN DE CONTRATOS:</t>
    </r>
    <r>
      <rPr>
        <sz val="11"/>
        <color theme="1"/>
        <rFont val="Calibri"/>
        <family val="2"/>
        <scheme val="minor"/>
      </rPr>
      <t xml:space="preserve"> 
- Se evidencia presentación en Power Point de MODALIDADES DE SELECCIÓN de la Contratación pública,  de fecha lun 07/05/2018 08:49 a.m., sin lista de asistencia. 
- Se evidencia lista de asistencia de la Implementación del Esquema de Supervisión, pero no se evidencia las memorias de dicha capacitación. 
Se evidencian </t>
    </r>
    <r>
      <rPr>
        <b/>
        <sz val="11"/>
        <color theme="1"/>
        <rFont val="Calibri"/>
        <family val="2"/>
        <scheme val="minor"/>
      </rPr>
      <t xml:space="preserve">PARA LA DIRECCIÓN DE PRIMERA INFANCIA:
2.1. </t>
    </r>
    <r>
      <rPr>
        <b/>
        <u/>
        <sz val="11"/>
        <color theme="1"/>
        <rFont val="Calibri"/>
        <family val="2"/>
        <scheme val="minor"/>
      </rPr>
      <t>MATRIZ DE SEGUIMIENTO DE CONTRATOS Y/O CONVENIOS EN LIQUIDACIÓN ACTUALIZADA,</t>
    </r>
    <r>
      <rPr>
        <sz val="11"/>
        <color theme="1"/>
        <rFont val="Calibri"/>
        <family val="2"/>
        <scheme val="minor"/>
      </rPr>
      <t xml:space="preserve"> la cual debe debe contener : 
</t>
    </r>
    <r>
      <rPr>
        <b/>
        <sz val="11"/>
        <color theme="1"/>
        <rFont val="Calibri"/>
        <family val="2"/>
        <scheme val="minor"/>
      </rPr>
      <t>2.1.</t>
    </r>
    <r>
      <rPr>
        <sz val="11"/>
        <color theme="1"/>
        <rFont val="Calibri"/>
        <family val="2"/>
        <scheme val="minor"/>
      </rPr>
      <t xml:space="preserve"> Actualizar la Matriz de seguimiento de los contratos y/o convenios que se encuentran en liquidación.
</t>
    </r>
    <r>
      <rPr>
        <b/>
        <sz val="11"/>
        <color theme="1"/>
        <rFont val="Calibri"/>
        <family val="2"/>
        <scheme val="minor"/>
      </rPr>
      <t>2.2.</t>
    </r>
    <r>
      <rPr>
        <sz val="11"/>
        <color theme="1"/>
        <rFont val="Calibri"/>
        <family val="2"/>
        <scheme val="minor"/>
      </rPr>
      <t xml:space="preserve"> Identificar el estado y tiempo para desarrollar la liquidación de los convenios.
</t>
    </r>
    <r>
      <rPr>
        <b/>
        <sz val="11"/>
        <color theme="1"/>
        <rFont val="Calibri"/>
        <family val="2"/>
        <scheme val="minor"/>
      </rPr>
      <t xml:space="preserve">2.3. </t>
    </r>
    <r>
      <rPr>
        <sz val="11"/>
        <color theme="1"/>
        <rFont val="Calibri"/>
        <family val="2"/>
        <scheme val="minor"/>
      </rPr>
      <t xml:space="preserve">Dar prioridad en el seguimiento a los Contratos/Convenios que son de años anteriores y que cuenten con fechas próximas para la pérdida de competencia de liquidación del mismo.
</t>
    </r>
    <r>
      <rPr>
        <b/>
        <sz val="11"/>
        <color theme="1"/>
        <rFont val="Calibri"/>
        <family val="2"/>
        <scheme val="minor"/>
      </rPr>
      <t>2.4.</t>
    </r>
    <r>
      <rPr>
        <sz val="11"/>
        <color theme="1"/>
        <rFont val="Calibri"/>
        <family val="2"/>
        <scheme val="minor"/>
      </rPr>
      <t xml:space="preserve"> Realizar seguimiento a los contratos y/o convenios que se encuentran en liquidación.
- Se evidencia Matriz de Seguimiento del mes de (Enero-Febrero-Marzo-abril -mayo - junio) </t>
    </r>
  </si>
  <si>
    <r>
      <t>Dentro de las Acciones  Transversales a todos los procesos</t>
    </r>
    <r>
      <rPr>
        <b/>
        <sz val="11"/>
        <color theme="1"/>
        <rFont val="Calibri"/>
        <family val="2"/>
        <scheme val="minor"/>
      </rPr>
      <t xml:space="preserve"> (Dirección de Contratación)</t>
    </r>
    <r>
      <rPr>
        <sz val="11"/>
        <color theme="1"/>
        <rFont val="Calibri"/>
        <family val="2"/>
        <scheme val="minor"/>
      </rPr>
      <t xml:space="preserve"> respecto de: 
1.1. Realizar capacitaciones a dirigidas a los supervisores de las Direcciones Regionales y dependencias de la Sede de la Dirección General, respecto del ejercicio de supervisión.
1. Evidencia la Oficina de Control Interno del ICBF que la Dirección de Contratación ha venido cumpliendo con las acciones a las cuales se hizo responsable.
2. Adicional a ello NO SE EVIDENCIA  las memorias, relacionados en las evidencias registros a corte de marzo de la Implementación del Esquema de Supervisión, pese a que se observa la lista de asistencia.
Por lo anterior, recomendamos a la Dirección de Contratación, en procura de buscar la optimización en el cumplimiento de las acciones:
1. Se incorporen evidencias relacionadas con las acciones asociadas al control y no otras ajenas a dichas actividades.
2. En igual forma, que dentro de la carpeta mensual de evidencias se cree una subcarpeta por acción; a fin de que cada acción tenga su carpeta de evidencias y no se revuelvan las mismas, como efectivamente se encuentran en este momento las carpetas.
Dentro de las Acciones  Transversales a todos los procesos - Acciones Asociadas al Proceso de Adquisición de Bienes y Servicios de la</t>
    </r>
    <r>
      <rPr>
        <b/>
        <sz val="11"/>
        <color theme="1"/>
        <rFont val="Calibri"/>
        <family val="2"/>
        <scheme val="minor"/>
      </rPr>
      <t xml:space="preserve"> Dirección de Primera de Infancia,</t>
    </r>
    <r>
      <rPr>
        <sz val="11"/>
        <color theme="1"/>
        <rFont val="Calibri"/>
        <family val="2"/>
        <scheme val="minor"/>
      </rPr>
      <t xml:space="preserve">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t>
    </r>
    <r>
      <rPr>
        <b/>
        <sz val="11"/>
        <color theme="1"/>
        <rFont val="Calibri"/>
        <family val="2"/>
        <scheme val="minor"/>
      </rPr>
      <t>CUMPLIENDO</t>
    </r>
    <r>
      <rPr>
        <sz val="11"/>
        <color theme="1"/>
        <rFont val="Calibri"/>
        <family val="2"/>
        <scheme val="minor"/>
      </rPr>
      <t xml:space="preserve"> con las acciones a las cuales se hizo responsable.
</t>
    </r>
  </si>
  <si>
    <r>
      <t xml:space="preserve">Se verificaron las evidencias de la realización de las siguientes acciones: </t>
    </r>
    <r>
      <rPr>
        <b/>
        <sz val="11"/>
        <color theme="1"/>
        <rFont val="Calibri"/>
        <family val="2"/>
        <scheme val="minor"/>
      </rPr>
      <t xml:space="preserve">
PLAN DE TRATAMIENTO (CONTROLES A IMPLEMENTAR)</t>
    </r>
    <r>
      <rPr>
        <sz val="11"/>
        <color theme="1"/>
        <rFont val="Calibri"/>
        <family val="2"/>
        <scheme val="minor"/>
      </rPr>
      <t xml:space="preserve">
</t>
    </r>
    <r>
      <rPr>
        <b/>
        <sz val="11"/>
        <color theme="1"/>
        <rFont val="Calibri"/>
        <family val="2"/>
        <scheme val="minor"/>
      </rPr>
      <t xml:space="preserve">Acción 1: </t>
    </r>
    <r>
      <rPr>
        <sz val="11"/>
        <color theme="1"/>
        <rFont val="Calibri"/>
        <family val="2"/>
        <scheme val="minor"/>
      </rPr>
      <t xml:space="preserve">Se presenta informe de siniestros presentados para los meses de mayo a julio por parte del grupo de Almacén e Inventarios. En los informes se relacionan los reportes de 9 siniestros ocurridos en las regionales de Cundinamarca, Magdalena, Nariño, Caqueta, Huila, Antioquia, y SDG.
</t>
    </r>
    <r>
      <rPr>
        <b/>
        <sz val="11"/>
        <color theme="1"/>
        <rFont val="Calibri"/>
        <family val="2"/>
        <scheme val="minor"/>
      </rPr>
      <t xml:space="preserve">
Acción 2: </t>
    </r>
    <r>
      <rPr>
        <sz val="11"/>
        <color theme="1"/>
        <rFont val="Calibri"/>
        <family val="2"/>
        <scheme val="minor"/>
      </rPr>
      <t xml:space="preserve"> En el avance del mes de junio se presenta el documento denominado: "Evaluación responsabilidad en la custodia de bienes muebles - Resultado" donde se presenta el resultado de la ancuesta aplicada a 1.910 colaboradores, donde se realizan preguntas de conocimiento de la Guia de Gestión de Bienes. La conclusión del ejercicio fue que: </t>
    </r>
    <r>
      <rPr>
        <i/>
        <sz val="11"/>
        <color theme="1"/>
        <rFont val="Calibri"/>
        <family val="2"/>
        <scheme val="minor"/>
      </rPr>
      <t>"En promedio, el 84% de las respuestas a la evaluación realizada respondieron a las preguntas de manera correcta, obteniendo una puntuación media de 5/6, siendo este un indicador de impacto positivo en la recepción y lectura del memorando de bienes muebles.", dando cumplimiento a la acción planteada.</t>
    </r>
    <r>
      <rPr>
        <sz val="11"/>
        <color theme="1"/>
        <rFont val="Calibri"/>
        <family val="2"/>
        <scheme val="minor"/>
      </rPr>
      <t xml:space="preserve">
</t>
    </r>
    <r>
      <rPr>
        <b/>
        <sz val="11"/>
        <color theme="1"/>
        <rFont val="Calibri"/>
        <family val="2"/>
        <scheme val="minor"/>
      </rPr>
      <t xml:space="preserve">Acción 3: </t>
    </r>
    <r>
      <rPr>
        <sz val="11"/>
        <color theme="1"/>
        <rFont val="Calibri"/>
        <family val="2"/>
        <scheme val="minor"/>
      </rPr>
      <t>Se presenta evidencia de capacitaciones realizadas en las 33 regionales al personal de seguridad en temas como: Diligenciamiento de bitácoras, utilización de equipos, ingreso y salida de vehículos, entre otros.</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
Acción 4: </t>
    </r>
    <r>
      <rPr>
        <sz val="11"/>
        <color theme="1"/>
        <rFont val="Calibri"/>
        <family val="2"/>
        <scheme val="minor"/>
      </rPr>
      <t>El día 05/07/2018 se remitió a todos los Colaboradores a través de correo electrónico remitido por la Dirección de Gestión Humana el memorando No. S-2018-367170-0101 de fecha 27/06/2018 donde se informa la responsabilidad de los servidores públicos y colaboradores en la custodia de los bienes a su cargo, dando cumplimiento a la acción planteada.</t>
    </r>
  </si>
  <si>
    <r>
      <rPr>
        <sz val="11"/>
        <rFont val="Calibri"/>
        <family val="2"/>
        <scheme val="minor"/>
      </rPr>
      <t>Se evid</t>
    </r>
    <r>
      <rPr>
        <sz val="11"/>
        <color theme="1"/>
        <rFont val="Calibri"/>
        <family val="2"/>
        <scheme val="minor"/>
      </rPr>
      <t xml:space="preserve">encia </t>
    </r>
    <r>
      <rPr>
        <b/>
        <u/>
        <sz val="11"/>
        <color theme="1"/>
        <rFont val="Calibri"/>
        <family val="2"/>
        <scheme val="minor"/>
      </rPr>
      <t>PARA LA OFICINA DE ASEGURAMIENTO DE LA CALIDAD:</t>
    </r>
    <r>
      <rPr>
        <sz val="11"/>
        <color theme="1"/>
        <rFont val="Calibri"/>
        <family val="2"/>
        <scheme val="minor"/>
      </rPr>
      <t xml:space="preserve">
</t>
    </r>
    <r>
      <rPr>
        <b/>
        <sz val="11"/>
        <color theme="1"/>
        <rFont val="Calibri"/>
        <family val="2"/>
        <scheme val="minor"/>
      </rPr>
      <t xml:space="preserve">
1.1  </t>
    </r>
    <r>
      <rPr>
        <sz val="11"/>
        <color theme="1"/>
        <rFont val="Calibri"/>
        <family val="2"/>
        <scheme val="minor"/>
      </rPr>
      <t>SOCIALIZAR LOS REQUISITOS TÉCNICO - ADMINISTRATIVOS, LEGALES Y FINANCIEROS A LOS EQUIPOS QUE PARTICIPAN A NIVEL REGIONAL EN LA APLICACIÓN DEL PROCEDIMIENTO DE LICENCIAS DE FUNCIONAMIENTO -</t>
    </r>
    <r>
      <rPr>
        <b/>
        <sz val="11"/>
        <color theme="1"/>
        <rFont val="Calibri"/>
        <family val="2"/>
        <scheme val="minor"/>
      </rPr>
      <t xml:space="preserve"> </t>
    </r>
    <r>
      <rPr>
        <b/>
        <u/>
        <sz val="11"/>
        <color theme="1"/>
        <rFont val="Calibri"/>
        <family val="2"/>
        <scheme val="minor"/>
      </rPr>
      <t xml:space="preserve">EVIDENCIAS ACTAS: </t>
    </r>
    <r>
      <rPr>
        <b/>
        <sz val="11"/>
        <color theme="1"/>
        <rFont val="Calibri"/>
        <family val="2"/>
        <scheme val="minor"/>
      </rPr>
      <t xml:space="preserve">
</t>
    </r>
    <r>
      <rPr>
        <sz val="11"/>
        <color theme="1"/>
        <rFont val="Calibri"/>
        <family val="2"/>
        <scheme val="minor"/>
      </rPr>
      <t xml:space="preserve">En la carpeta del mes de </t>
    </r>
    <r>
      <rPr>
        <b/>
        <sz val="11"/>
        <color theme="1"/>
        <rFont val="Calibri"/>
        <family val="2"/>
        <scheme val="minor"/>
      </rPr>
      <t xml:space="preserve">MAYO </t>
    </r>
    <r>
      <rPr>
        <sz val="11"/>
        <color theme="1"/>
        <rFont val="Calibri"/>
        <family val="2"/>
        <scheme val="minor"/>
      </rPr>
      <t>se evidenciaron:</t>
    </r>
    <r>
      <rPr>
        <b/>
        <sz val="11"/>
        <color theme="1"/>
        <rFont val="Calibri"/>
        <family val="2"/>
        <scheme val="minor"/>
      </rPr>
      <t xml:space="preserve">
1.</t>
    </r>
    <r>
      <rPr>
        <sz val="11"/>
        <color theme="1"/>
        <rFont val="Calibri"/>
        <family val="2"/>
        <scheme val="minor"/>
      </rPr>
      <t xml:space="preserve"> Se evidencia acta del 10 y 11 de mayo de 2018.
</t>
    </r>
    <r>
      <rPr>
        <b/>
        <sz val="11"/>
        <color theme="1"/>
        <rFont val="Calibri"/>
        <family val="2"/>
        <scheme val="minor"/>
      </rPr>
      <t>2.</t>
    </r>
    <r>
      <rPr>
        <sz val="11"/>
        <color theme="1"/>
        <rFont val="Calibri"/>
        <family val="2"/>
        <scheme val="minor"/>
      </rPr>
      <t xml:space="preserve"> Se evidencia acta del  24 y 25 de mayo de 2018.
</t>
    </r>
    <r>
      <rPr>
        <b/>
        <sz val="11"/>
        <color theme="1"/>
        <rFont val="Calibri"/>
        <family val="2"/>
        <scheme val="minor"/>
      </rPr>
      <t>3.</t>
    </r>
    <r>
      <rPr>
        <sz val="11"/>
        <color theme="1"/>
        <rFont val="Calibri"/>
        <family val="2"/>
        <scheme val="minor"/>
      </rPr>
      <t xml:space="preserve"> Se evidencia correo de "Socializaciones Virtuales Enlaces Regionales", de fecha lun 28/05/2018 04:04 p.m.
4</t>
    </r>
    <r>
      <rPr>
        <b/>
        <sz val="11"/>
        <color theme="1"/>
        <rFont val="Calibri"/>
        <family val="2"/>
        <scheme val="minor"/>
      </rPr>
      <t xml:space="preserve">. </t>
    </r>
    <r>
      <rPr>
        <sz val="11"/>
        <color theme="1"/>
        <rFont val="Calibri"/>
        <family val="2"/>
        <scheme val="minor"/>
      </rPr>
      <t xml:space="preserve">Se evidencia que las actas de Reunión o Comité no se diligenciaron en el formato vigente publicado en el Modelo de Operación por Procesos del ICBF. </t>
    </r>
    <r>
      <rPr>
        <b/>
        <sz val="11"/>
        <color theme="1"/>
        <rFont val="Calibri"/>
        <family val="2"/>
        <scheme val="minor"/>
      </rPr>
      <t xml:space="preserve">
1.3  </t>
    </r>
    <r>
      <rPr>
        <sz val="11"/>
        <color theme="1"/>
        <rFont val="Calibri"/>
        <family val="2"/>
        <scheme val="minor"/>
      </rPr>
      <t xml:space="preserve">REALIZAR LA REVISIÓN DE UNA MUESTRA DE LOS ACTOS ADMINISTRATIVOS DE LAS LICENCIAS DE FUNCIONAMIENTO Y PERSONERÍAS JURÍDICAS EN LAS REGIONALES SELECCIONADAS </t>
    </r>
    <r>
      <rPr>
        <b/>
        <sz val="11"/>
        <color theme="1"/>
        <rFont val="Calibri"/>
        <family val="2"/>
        <scheme val="minor"/>
      </rPr>
      <t xml:space="preserve">- </t>
    </r>
    <r>
      <rPr>
        <b/>
        <u/>
        <sz val="11"/>
        <color theme="1"/>
        <rFont val="Calibri"/>
        <family val="2"/>
        <scheme val="minor"/>
      </rPr>
      <t xml:space="preserve">EVIDENCIAS ACTAS: 
</t>
    </r>
    <r>
      <rPr>
        <b/>
        <sz val="11"/>
        <color theme="1"/>
        <rFont val="Calibri"/>
        <family val="2"/>
        <scheme val="minor"/>
      </rPr>
      <t xml:space="preserve">
MAYO: </t>
    </r>
    <r>
      <rPr>
        <sz val="11"/>
        <color theme="1"/>
        <rFont val="Calibri"/>
        <family val="2"/>
        <scheme val="minor"/>
      </rPr>
      <t>No se observa evidencia alguna.</t>
    </r>
    <r>
      <rPr>
        <b/>
        <sz val="11"/>
        <color theme="1"/>
        <rFont val="Calibri"/>
        <family val="2"/>
        <scheme val="minor"/>
      </rPr>
      <t xml:space="preserve">
JUNIO: </t>
    </r>
    <r>
      <rPr>
        <sz val="11"/>
        <color theme="1"/>
        <rFont val="Calibri"/>
        <family val="2"/>
        <scheme val="minor"/>
      </rPr>
      <t xml:space="preserve">Se evidencia acta del 14 de junio de 2018 y cuyo objetivo era el de ajustar el plan de trabajo y revisar personerías jurídicas y licencias de funcionamiento, de las Regionales San Andrés, Risaralda, Cordoba y Huila.
</t>
    </r>
    <r>
      <rPr>
        <b/>
        <sz val="11"/>
        <color theme="1"/>
        <rFont val="Calibri"/>
        <family val="2"/>
        <scheme val="minor"/>
      </rPr>
      <t xml:space="preserve">JULIO: </t>
    </r>
    <r>
      <rPr>
        <sz val="11"/>
        <color theme="1"/>
        <rFont val="Calibri"/>
        <family val="2"/>
        <scheme val="minor"/>
      </rPr>
      <t xml:space="preserve">No se observa evidencia alguna.
</t>
    </r>
    <r>
      <rPr>
        <b/>
        <sz val="11"/>
        <color theme="1"/>
        <rFont val="Calibri"/>
        <family val="2"/>
        <scheme val="minor"/>
      </rPr>
      <t xml:space="preserve">AGOSTO: </t>
    </r>
    <r>
      <rPr>
        <sz val="11"/>
        <color theme="1"/>
        <rFont val="Calibri"/>
        <family val="2"/>
        <scheme val="minor"/>
      </rPr>
      <t xml:space="preserve">Se evidencia acta del 31 de agosto de 2018 y cuyo objetivo era el de ajustar el plan de trabajo y revisar personerías jurídicas y licencias de funcionamiento, y en la cual acordaron reprogramar la Regional San Andres ya que la Oficina de Aseguramiento se encontraba en el ajuste y cargue de la información de los Actos Administrativos.
</t>
    </r>
    <r>
      <rPr>
        <b/>
        <sz val="11"/>
        <color theme="1"/>
        <rFont val="Calibri"/>
        <family val="2"/>
        <scheme val="minor"/>
      </rPr>
      <t xml:space="preserve">
1.4  </t>
    </r>
    <r>
      <rPr>
        <sz val="11"/>
        <color theme="1"/>
        <rFont val="Calibri"/>
        <family val="2"/>
        <scheme val="minor"/>
      </rPr>
      <t xml:space="preserve">REALIZAR SEGUIMIENTO A LOS COMPROMISOS ADQUIRIDOS EN LAS REVISIONES DE LOS ACTOS ADMINISTRATIVOS </t>
    </r>
    <r>
      <rPr>
        <b/>
        <sz val="11"/>
        <color theme="1"/>
        <rFont val="Calibri"/>
        <family val="2"/>
        <scheme val="minor"/>
      </rPr>
      <t xml:space="preserve">- </t>
    </r>
    <r>
      <rPr>
        <b/>
        <u/>
        <sz val="11"/>
        <color theme="1"/>
        <rFont val="Calibri"/>
        <family val="2"/>
        <scheme val="minor"/>
      </rPr>
      <t xml:space="preserve">EVIDENCIAS ACTAS: </t>
    </r>
    <r>
      <rPr>
        <sz val="11"/>
        <color theme="1"/>
        <rFont val="Calibri"/>
        <family val="2"/>
        <scheme val="minor"/>
      </rPr>
      <t xml:space="preserve">No se observa evidencia alguna.
</t>
    </r>
  </si>
  <si>
    <r>
      <t xml:space="preserve">Dentro de las Acciones Asociadas al </t>
    </r>
    <r>
      <rPr>
        <b/>
        <sz val="11"/>
        <color theme="1"/>
        <rFont val="Calibri"/>
        <family val="2"/>
        <scheme val="minor"/>
      </rPr>
      <t xml:space="preserve">Proceso de Inspección Vigilancia Y Control de la Oficina de Aseguramiento de la Calidad, </t>
    </r>
    <r>
      <rPr>
        <sz val="11"/>
        <color theme="1"/>
        <rFont val="Calibri"/>
        <family val="2"/>
        <scheme val="minor"/>
      </rPr>
      <t xml:space="preserve">están las de:
</t>
    </r>
    <r>
      <rPr>
        <b/>
        <sz val="11"/>
        <color theme="1"/>
        <rFont val="Calibri"/>
        <family val="2"/>
        <scheme val="minor"/>
      </rPr>
      <t xml:space="preserve">1.1 </t>
    </r>
    <r>
      <rPr>
        <sz val="11"/>
        <color theme="1"/>
        <rFont val="Calibri"/>
        <family val="2"/>
        <scheme val="minor"/>
      </rPr>
      <t xml:space="preserve">Socializar los requisitos técnico - administrativos, legales y financieros a los equipos que participan a nivel regional en la aplicación del procedimiento de Licencias de Funcionamiento. 
</t>
    </r>
    <r>
      <rPr>
        <b/>
        <sz val="11"/>
        <color theme="1"/>
        <rFont val="Calibri"/>
        <family val="2"/>
        <scheme val="minor"/>
      </rPr>
      <t>1.3</t>
    </r>
    <r>
      <rPr>
        <sz val="11"/>
        <color theme="1"/>
        <rFont val="Calibri"/>
        <family val="2"/>
        <scheme val="minor"/>
      </rPr>
      <t xml:space="preserve"> Realizar la revisión de una muestra de los actos administrativos de las licencias de funcionamiento y personerías jurídicas en las regionales seleccionadas. 
</t>
    </r>
    <r>
      <rPr>
        <b/>
        <sz val="11"/>
        <color theme="1"/>
        <rFont val="Calibri"/>
        <family val="2"/>
        <scheme val="minor"/>
      </rPr>
      <t xml:space="preserve">1.4 </t>
    </r>
    <r>
      <rPr>
        <sz val="11"/>
        <color theme="1"/>
        <rFont val="Calibri"/>
        <family val="2"/>
        <scheme val="minor"/>
      </rPr>
      <t xml:space="preserve">Realizar seguimiento a los compromisos adquiridos en las revisiones de los actos administrativos. 
Evidencia la Oficina de Control Interno del ICBF que la la Oficina de Aseguramiento de la Calidad </t>
    </r>
    <r>
      <rPr>
        <b/>
        <sz val="11"/>
        <color theme="1"/>
        <rFont val="Calibri"/>
        <family val="2"/>
        <scheme val="minor"/>
      </rPr>
      <t>HA VENIDO CUMPLIENDO PARCIALMENTE</t>
    </r>
    <r>
      <rPr>
        <sz val="11"/>
        <color theme="1"/>
        <rFont val="Calibri"/>
        <family val="2"/>
        <scheme val="minor"/>
      </rPr>
      <t xml:space="preserve"> con las acciones a las cuales se hizo responsable; teniendo en cuenta que:
</t>
    </r>
    <r>
      <rPr>
        <b/>
        <sz val="11"/>
        <color theme="1"/>
        <rFont val="Calibri"/>
        <family val="2"/>
        <scheme val="minor"/>
      </rPr>
      <t xml:space="preserve">1. </t>
    </r>
    <r>
      <rPr>
        <sz val="11"/>
        <color theme="1"/>
        <rFont val="Calibri"/>
        <family val="2"/>
        <scheme val="minor"/>
      </rPr>
      <t xml:space="preserve">No se observa evidencia alguna para la actividad No. 1,4,  
</t>
    </r>
    <r>
      <rPr>
        <b/>
        <sz val="11"/>
        <color theme="1"/>
        <rFont val="Calibri"/>
        <family val="2"/>
        <scheme val="minor"/>
      </rPr>
      <t xml:space="preserve">2, </t>
    </r>
    <r>
      <rPr>
        <sz val="11"/>
        <color theme="1"/>
        <rFont val="Calibri"/>
        <family val="2"/>
        <scheme val="minor"/>
      </rPr>
      <t xml:space="preserve">Algunos meses de avance, no incorporan evidencias relacionadas con la acción.
</t>
    </r>
    <r>
      <rPr>
        <b/>
        <sz val="11"/>
        <color theme="1"/>
        <rFont val="Calibri"/>
        <family val="2"/>
        <scheme val="minor"/>
      </rPr>
      <t>3.</t>
    </r>
    <r>
      <rPr>
        <sz val="11"/>
        <color theme="1"/>
        <rFont val="Calibri"/>
        <family val="2"/>
        <scheme val="minor"/>
      </rPr>
      <t xml:space="preserve">Algunos archivos adjuntos a las carpetas mensuales que contienen las evidencias, no corresponden a la EVIDENCIA “ACTAS”, que formuló la Oficina de Aseguramiento a la Calidad. 
</t>
    </r>
    <r>
      <rPr>
        <b/>
        <sz val="11"/>
        <color theme="1"/>
        <rFont val="Calibri"/>
        <family val="2"/>
        <scheme val="minor"/>
      </rPr>
      <t xml:space="preserve">4. </t>
    </r>
    <r>
      <rPr>
        <sz val="11"/>
        <color theme="1"/>
        <rFont val="Calibri"/>
        <family val="2"/>
        <scheme val="minor"/>
      </rPr>
      <t>Se observa  que la acción No. 1.1. incorporó evidencias en el mes de mayo.</t>
    </r>
    <r>
      <rPr>
        <b/>
        <sz val="11"/>
        <color theme="1"/>
        <rFont val="Calibri"/>
        <family val="2"/>
        <scheme val="minor"/>
      </rPr>
      <t xml:space="preserve">
5. </t>
    </r>
    <r>
      <rPr>
        <sz val="11"/>
        <color theme="1"/>
        <rFont val="Calibri"/>
        <family val="2"/>
        <scheme val="minor"/>
      </rPr>
      <t xml:space="preserve">Se observa  que la acción No. 1.3. incorporó evidencias en los meses de junio y agosto. </t>
    </r>
    <r>
      <rPr>
        <b/>
        <sz val="11"/>
        <color theme="1"/>
        <rFont val="Calibri"/>
        <family val="2"/>
        <scheme val="minor"/>
      </rPr>
      <t xml:space="preserve">
</t>
    </r>
    <r>
      <rPr>
        <sz val="11"/>
        <color theme="1"/>
        <rFont val="Calibri"/>
        <family val="2"/>
        <scheme val="minor"/>
      </rPr>
      <t xml:space="preserve">
</t>
    </r>
  </si>
  <si>
    <t xml:space="preserve">Se evidencian soportes de las actividades descritas mensualmente:
1. Listados de asistencia donde se evidencian las diferentes socializaciones a los Defensores de Familia.
2. Actas y correos don se evidencia la realización de comités técnicos consultivos.
3. Comunicación oficial emitida por Control Interno semestral.
</t>
  </si>
  <si>
    <t xml:space="preserve">Se verificaron las evidencias de la realización de las acciones descritas mensualmente:  Seguimientos por medio de  la herramienta semáforo de los casos de adopción , con anotaciones en la columna "Ultima actuación" donde se verifica la devolución de casos por no cumplir con algún requisito.
</t>
  </si>
  <si>
    <r>
      <t xml:space="preserve">Se aportó evidencia de realización de video conferencia del 14/11/2018, dirigida a los promotores EPICO de la Sede de la Dirección General, Referentes de Calidad en la Regionales y Coordinadores de los Grupos de Planeación y Sistemas en la que se socializa la metodología de Riesgos 2019 y socialización de cambios en la guía de gestión de riesgos del DAFP.  Se recomienda fortalecer la socialización de la metodología de Riesgos a los líderes de procesos. 
</t>
    </r>
    <r>
      <rPr>
        <b/>
        <sz val="11"/>
        <rFont val="Calibri"/>
        <family val="2"/>
        <scheme val="minor"/>
      </rPr>
      <t xml:space="preserve">Evidencia: </t>
    </r>
    <r>
      <rPr>
        <sz val="11"/>
        <rFont val="Calibri"/>
        <family val="2"/>
        <scheme val="minor"/>
      </rPr>
      <t>Lista de Asistencia y videoconferencia con la metodología de Riesgos 2019, realizada el 14/11/2018.</t>
    </r>
    <r>
      <rPr>
        <sz val="11"/>
        <color theme="1"/>
        <rFont val="Calibri"/>
        <family val="2"/>
        <scheme val="minor"/>
      </rPr>
      <t/>
    </r>
  </si>
  <si>
    <r>
      <t>Se encuen</t>
    </r>
    <r>
      <rPr>
        <sz val="11"/>
        <rFont val="Calibri"/>
        <family val="2"/>
        <scheme val="minor"/>
      </rPr>
      <t>tra seguimiento a las publicaciones de contratos del SECOP I hasta octubre de 2018 quedando pendiente noviembre y diciembre</t>
    </r>
    <r>
      <rPr>
        <sz val="11"/>
        <color rgb="FFFF0000"/>
        <rFont val="Calibri"/>
        <family val="2"/>
        <scheme val="minor"/>
      </rPr>
      <t xml:space="preserve">:
</t>
    </r>
    <r>
      <rPr>
        <sz val="11"/>
        <color theme="1"/>
        <rFont val="Calibri"/>
        <family val="2"/>
        <scheme val="minor"/>
      </rPr>
      <t xml:space="preserve">
</t>
    </r>
    <r>
      <rPr>
        <b/>
        <sz val="11"/>
        <color theme="1"/>
        <rFont val="Calibri"/>
        <family val="2"/>
        <scheme val="minor"/>
      </rPr>
      <t>Evidencia</t>
    </r>
    <r>
      <rPr>
        <sz val="11"/>
        <color theme="1"/>
        <rFont val="Calibri"/>
        <family val="2"/>
        <scheme val="minor"/>
      </rPr>
      <t xml:space="preserve">: 
Informe de Seguimiento publicaciones SECOP I con corte a 31 Agosto de 2018  remitido a las Regionales el 01/10/2018
Informe de Seguimiento publicaciones SECOP I con corte a 30 Septiembre de 2018  remitido a las Regionales el 31/10/2018.
Informe de Seguimiento publicaciones SECOP I con corte a 31 de Octubre de 2018 remitido a las Regionales el 04/12/2018
</t>
    </r>
  </si>
  <si>
    <r>
      <rPr>
        <sz val="11"/>
        <rFont val="Calibri"/>
        <family val="2"/>
        <scheme val="minor"/>
      </rPr>
      <t>Se evidenció la creación del link que direcciona al formulario de PQRSD en la sección Gestión y Transparencia - Transparencia y Acceso a la Información Pública, solicitudes de acceso a información pública y en la misma página el direccionamiento al enlace del chat del ICBF.
Así mismo se evidenció en la página web landing con infografía relacionando las definiciones más relevantes para la solicitud de acceso a información pública.
No se evidenció el cambio en la lista desplegable de tipos de petición en el formulario PQRSD ni la parametrización en el SIM del término legal para dar respuesta a las solicitudes de información.
La parametrización en el SIM no se realizó debido a que la DIT no contaba con horas de desarrollo disponibles para que la fábrica de software realizara el desarrollo. Sin embargo, las solicitudes de acceso a la información pública se pueden realizar a través del chat y del formulario de solicitudes PQRD como se indica en la página web de gestión y transparencia.
La oficina de Control Interno recomienda retomar la viabilidad de la parametrización en el SIM.</t>
    </r>
    <r>
      <rPr>
        <b/>
        <sz val="11"/>
        <rFont val="Calibri"/>
        <family val="2"/>
        <scheme val="minor"/>
      </rPr>
      <t xml:space="preserve">
Evidencia: 
</t>
    </r>
    <r>
      <rPr>
        <sz val="11"/>
        <rFont val="Calibri"/>
        <family val="2"/>
        <scheme val="minor"/>
      </rPr>
      <t>Ruta: https://www.icbf.gov.co/gestion-transparencia/transparencia/mecanismos/informacion-publica</t>
    </r>
    <r>
      <rPr>
        <b/>
        <sz val="11"/>
        <rFont val="Calibri"/>
        <family val="2"/>
        <scheme val="minor"/>
      </rPr>
      <t xml:space="preserve">
</t>
    </r>
    <r>
      <rPr>
        <sz val="11"/>
        <rFont val="Calibri"/>
        <family val="2"/>
        <scheme val="minor"/>
      </rPr>
      <t xml:space="preserve">Enlace del Chat ICBF
http://chat1-iq.i6.inconcertcc.com/inconcert/apps/webdesigner/ChatICBFV3?token=1C9FA0A502B3132708D467E15D9F9F62
Enlace al formulario PQRS
https://www.icbf.gov.co/servicios/solicitudes-pqrds
Correo electrónico 15/01/2019 RE: VERSION PRELIMINAR Seguimiento Plan Anticorrupción. 
</t>
    </r>
  </si>
  <si>
    <r>
      <t xml:space="preserve">Se evidenció cumplimiento de capacitación archivística a las 33 regionales. 
</t>
    </r>
    <r>
      <rPr>
        <b/>
        <sz val="11"/>
        <color theme="1"/>
        <rFont val="Calibri"/>
        <family val="2"/>
        <scheme val="minor"/>
      </rPr>
      <t>Evidencias:</t>
    </r>
    <r>
      <rPr>
        <sz val="11"/>
        <color theme="1"/>
        <rFont val="Calibri"/>
        <family val="2"/>
        <scheme val="minor"/>
      </rPr>
      <t xml:space="preserve">
1. Cauca: Acta  16,17,18/04/2018
2. Amazonas Acta  06/07/2018
3. Antioquia Acta  6 y 8/06/2018
4. Arauca Acta  10, 11,12/10/2018
5. Atlántico Acta  11/07/2018
6. Bogotá Acta y lista de asistencia 13/04/2018 y 25/04/2018
7. Bolívar Acta  25/04/2018
8. Boyacá Acta  29, 30, 31/10/2018
9. Caldas Acta  10, 11, 12/10/2018
10. Córdoba  Lista de asistencia 29, 30, 31/08/2018 
11. Santander Acta y  Lista de asistencia  22, 23, 24/08/2018
12. Caquetá Acta  20/06/2018 
13. Casanare Acta  9,10,11/05/2018 
14. Cesar Acta  7, 8, 9/11/2018 y listas de asistencia
15. Chocó Acta  9,10,11/05/2018
16. Cundinamarca  Lista de asistencia 10/04/2018
17. Guainía Acta  29,30,31/10/2018
18. Guajira Acta y Listado de Asistencia 23, 24, 25/05/2018
19. Guaviare Listado de Asistencia 14,15,16/11/2018
20. Huila Acta  24, 25, 26/10/2018 
21. Magdalena Acta  29,30,31/05/2018 
22. Meta Acta  7, 8, 9/11/2018 
23. Nariño Acta y Listado de Asistencia 6,7,8/06/2018
24. Norte de Santander Acta y Lista de Asistencia 29, 30, 31/10/2018
25. Putumayo Acta  28,29/06/2018 
26. Quindío  Lista de asistencia 25,26,27/07/2018 
27. Risaralda Informe Comisión 10,11,12/10/2018 y Listado de Asistencia.
28. San Andrés Informe de Comisión y Lista de asistencia 29,30 y 31/05/18
29. Sucre Acta y Lista de asistencia 11,12/10/2018
30. Tolima Acta  18,19,20/05/2018 
31. Valle del Cauca Acta y Lista de Asistencia 13,14,15,16/08/2018
32. Vaupés Informe Comisión y Lista de asistencia 18/10/2018
33. Vichada Acta  16,17,18/05/2018</t>
    </r>
  </si>
  <si>
    <r>
      <t xml:space="preserve">Se evidenció planes de trabajo de 13 Regionales programadas para el último cuatrimestre: Boyacá, Cesar, Córdoba, Cundinamarca, Huila, Bogotá, Tolima,  Quindío, Bolívar, Casanare, Valle, Cauca, y Amazonas.  Sin embargo, no se evidenció el cumplimiento total de los cronogramas de trabajo.
</t>
    </r>
    <r>
      <rPr>
        <b/>
        <sz val="11"/>
        <color theme="1"/>
        <rFont val="Calibri"/>
        <family val="2"/>
        <scheme val="minor"/>
      </rPr>
      <t>Evidencia:</t>
    </r>
    <r>
      <rPr>
        <sz val="11"/>
        <color theme="1"/>
        <rFont val="Calibri"/>
        <family val="2"/>
        <scheme val="minor"/>
      </rPr>
      <t xml:space="preserve">
En septiembre: 
* Planes de Trabajo con sus cronogramas que evidencian el avance de las actividades de las Regionales Boyacá, Cesar, Córdoba, Cundinamarca, Huila, Bogotá y Tolima. Sin embargo, se observó que algunas de las actividades de los cronogramas no están diligenciados, por lo tanto no se puede determinar el estado de su ejecución.
En diciembre:
* Planes de Trabajo con sus cronogramas que evidencian el avance de las actividades de las Regionales Quindío, Bolívar, Casanare, Valle, Cauca, y Amazonas.
Se observó que algunas de las actividades de los cronogramas no están diligenciados, por lo tanto no se puede determinar el estado de su ejecución (Regionales Amazonas y Cauca).
Las Regionales Quindío, Bolívar, Casanare y Valle sus cronogramas se encuentran con actividades pendientes por realizar vigencia 2019.
Se recomienda hacer seguimiento a los cronogramas de las regionales que tienen actividades pendientes por ejecutar.
</t>
    </r>
  </si>
  <si>
    <r>
      <rPr>
        <sz val="12"/>
        <rFont val="Calibri"/>
        <family val="2"/>
        <scheme val="minor"/>
      </rPr>
      <t xml:space="preserve">Se evidencia  confirmación de las Regionales Atlántico, Bogotá, Boyacá, Caldas, Casanare, Córdoba, Cundinamarca, Magdalena, Meta, Norte de Santander y Valle,  departamentos en los cuales se desarrollarían  MP y RPC a septiembre.
</t>
    </r>
    <r>
      <rPr>
        <b/>
        <sz val="12"/>
        <rFont val="Calibri"/>
        <family val="2"/>
        <scheme val="minor"/>
      </rPr>
      <t>Evidencia:</t>
    </r>
    <r>
      <rPr>
        <b/>
        <sz val="12"/>
        <color rgb="FF00B050"/>
        <rFont val="Calibri"/>
        <family val="2"/>
        <scheme val="minor"/>
      </rPr>
      <t xml:space="preserve">
</t>
    </r>
    <r>
      <rPr>
        <sz val="12"/>
        <rFont val="Calibri"/>
        <family val="2"/>
        <scheme val="minor"/>
      </rPr>
      <t xml:space="preserve">ANTIOQUIA_ Fecha de MP o RPC: 21/09/2018, 17/09/2018, 28/09/2018 - fecha del correo electrónico de confirmación 23/07/2018                                                                                    
BOGOTÁ _ Fecha de MP o RPC:12/09/201813/09/2018, 14/09/2018,18/09/2018, 20/09/2018 -fecha del correo electrónico de confirmación 08/08/2018           
BOYACÁ _ Fecha de MP o RPC: 4/09/2018, 6/09/2018 -fecha del correo electrónico de confirmación 13/08/2018
CALDAS _ Fecha de MP o RPC: 12 y 21/09/2018 -fecha del correo electrónico de confirmación 12/10/2018
CASANARE _ Fecha de MP o RPC: 20/09/2018-fecha del correo electrónico de confirmación 16/08/2018
CÓRDOBA _ Fecha de MP o RPC: 6,14,19 y 20/09/2018-fecha del correo electrónico de confirmación  03/08/2018
CUNDINAMARCA _ Fecha de MP o RPC:  7,21 y 14/09/2018 -fecha del correo electrónico de confirmación 10/07/2018
MAGDALENA _ Fecha de MP o RPC:  12/09/2018 -fecha del correo electrónico de confirmación 10/07/2018
META _ Fecha de MP o RPC: 7/09/2018 -fecha del correo electrónico de confirmación 22/10/2018
NORTE DE SANTANDER _ Fecha de MP o RPC:  17,18 y 20/09/2018-fecha del correo electrónico de confirmación 10/07/2018 </t>
    </r>
  </si>
  <si>
    <r>
      <t xml:space="preserve">No se evidencia el diseño de la  estrategia que permita articular la información de las MP para retroalimentar en las RPC.  Se evidencia un memorando de directrices del mes de febrero que indica  incluir en la agenda de la rendición de cuentas  los compromisos de las mesas públicas.
</t>
    </r>
    <r>
      <rPr>
        <b/>
        <sz val="12"/>
        <color theme="1"/>
        <rFont val="Calibri"/>
        <family val="2"/>
        <scheme val="minor"/>
      </rPr>
      <t>Actividad No Cumplida.</t>
    </r>
  </si>
  <si>
    <t xml:space="preserve">En el tercer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sin embargo se evidencia utilización del Reporte "Cruces Nacionales" y la presentación de los informde de seguimiento  correspondientes a los meses de septiembre-diciembre
</t>
  </si>
  <si>
    <t xml:space="preserve">Se verificaron las evidencias de la realización de las acciones descritas mensualmente tales como:
-  Programación de visitas excepcionales a los puntos
-  Cuadro de seguimiento de las novedades,correos electrónicos con soportes de seguimientos a las novedades.-
- Actividades para el inicio de la campaña "Cocinando sus sueños": Soporte de mesas públicas realizadas entre septiembre y octubre de 2018 en 9 regionales sobre la distribución y uso de los Alimentos de Alto Valor Nutricional. Estas mesas públicas contaron con la participación de los Centros Zonales, Entidades Administradoras de Servicio, Alcaldías y la Sociedad en General; Lista de asistencia Dirección de Nutrición a socialización de la campaña “Cocinando tus sueños”;Video de recetas realizados en el marco de la campaña “Cocinando tus sueños”.
</t>
  </si>
  <si>
    <r>
      <t xml:space="preserve">Dentro de las Acciones Asociadas al Proceso de Adquisición de Bienes y Servicios de la </t>
    </r>
    <r>
      <rPr>
        <b/>
        <sz val="11"/>
        <rFont val="Calibri"/>
        <family val="2"/>
      </rPr>
      <t>Dirección de Contratación,</t>
    </r>
    <r>
      <rPr>
        <sz val="11"/>
        <rFont val="Calibri"/>
        <family val="2"/>
      </rPr>
      <t xml:space="preserve"> están las de:
</t>
    </r>
    <r>
      <rPr>
        <b/>
        <sz val="11"/>
        <rFont val="Calibri"/>
        <family val="2"/>
      </rPr>
      <t xml:space="preserve">1.1. </t>
    </r>
    <r>
      <rPr>
        <sz val="11"/>
        <rFont val="Calibri"/>
        <family val="2"/>
      </rPr>
      <t>Convocar a Comité de Contratación para los procesos de selección que aplique.</t>
    </r>
    <r>
      <rPr>
        <b/>
        <sz val="11"/>
        <rFont val="Calibri"/>
        <family val="2"/>
      </rPr>
      <t xml:space="preserve">
1.2 </t>
    </r>
    <r>
      <rPr>
        <sz val="11"/>
        <rFont val="Calibri"/>
        <family val="2"/>
      </rPr>
      <t xml:space="preserve">Expedir los lineamientos de contratación de aplicación a nivel nacional.
</t>
    </r>
    <r>
      <rPr>
        <b/>
        <sz val="11"/>
        <rFont val="Calibri"/>
        <family val="2"/>
      </rPr>
      <t xml:space="preserve">1.3 </t>
    </r>
    <r>
      <rPr>
        <sz val="11"/>
        <rFont val="Calibri"/>
        <family val="2"/>
      </rPr>
      <t xml:space="preserve">Socializar los lineamientos de contratación con las Regionales para su aplicación.
Evidencia la Oficina de Control Interno del ICBF que la Dirección de Contratación </t>
    </r>
    <r>
      <rPr>
        <b/>
        <sz val="11"/>
        <rFont val="Calibri"/>
        <family val="2"/>
      </rPr>
      <t xml:space="preserve">CUMPLIÓ </t>
    </r>
    <r>
      <rPr>
        <sz val="11"/>
        <rFont val="Calibri"/>
        <family val="2"/>
      </rPr>
      <t xml:space="preserve">con las acciones a las cuales se hizo responsable; teniendo en cuenta que:
</t>
    </r>
    <r>
      <rPr>
        <b/>
        <sz val="11"/>
        <rFont val="Calibri"/>
        <family val="2"/>
      </rPr>
      <t xml:space="preserve">1. </t>
    </r>
    <r>
      <rPr>
        <sz val="11"/>
        <rFont val="Calibri"/>
        <family val="2"/>
      </rPr>
      <t xml:space="preserve">Se evidencian incorporadas Actas del Comité de Contratación en la NAS -  Fecha de terminación 31-12-2018.
</t>
    </r>
    <r>
      <rPr>
        <b/>
        <sz val="11"/>
        <rFont val="Calibri"/>
        <family val="2"/>
      </rPr>
      <t xml:space="preserve">2. </t>
    </r>
    <r>
      <rPr>
        <sz val="11"/>
        <rFont val="Calibri"/>
        <family val="2"/>
      </rPr>
      <t>Se evidencian la expedición de los lineamientos de contratación de aplicación a nivel nacional -  Fecha de terminación 31-12-2018.</t>
    </r>
    <r>
      <rPr>
        <b/>
        <sz val="11"/>
        <rFont val="Calibri"/>
        <family val="2"/>
      </rPr>
      <t xml:space="preserve">
4. </t>
    </r>
    <r>
      <rPr>
        <sz val="11"/>
        <rFont val="Calibri"/>
        <family val="2"/>
      </rPr>
      <t xml:space="preserve">Se evidencia  la socialización de los lineamientos expedidos en el trascurso de la presente anualidad  - Fecha de terminación 31-12-2018. </t>
    </r>
    <r>
      <rPr>
        <b/>
        <sz val="11"/>
        <rFont val="Calibri"/>
        <family val="2"/>
      </rPr>
      <t xml:space="preserve">  
</t>
    </r>
    <r>
      <rPr>
        <sz val="11"/>
        <rFont val="Calibri"/>
        <family val="2"/>
      </rPr>
      <t xml:space="preserve">
Pese a que la </t>
    </r>
    <r>
      <rPr>
        <b/>
        <sz val="11"/>
        <rFont val="Calibri"/>
        <family val="2"/>
      </rPr>
      <t xml:space="preserve">Dirección de Contratación </t>
    </r>
    <r>
      <rPr>
        <sz val="11"/>
        <rFont val="Calibri"/>
        <family val="2"/>
      </rPr>
      <t xml:space="preserve">dio cumplimiento de sus acciones asociadas al control, recomendamos lo siguiente, en procura de buscar la optimización en el cumplimiento de las acciones:
</t>
    </r>
    <r>
      <rPr>
        <b/>
        <sz val="11"/>
        <rFont val="Calibri"/>
        <family val="2"/>
      </rPr>
      <t xml:space="preserve">1). </t>
    </r>
    <r>
      <rPr>
        <sz val="11"/>
        <rFont val="Calibri"/>
        <family val="2"/>
      </rPr>
      <t xml:space="preserve">Se incorporen las Actas del Comité de Contratación, relacionadas en la columna de avance como en el  Cuadro denominado de "Relación Actas y Cierres Comités de Contratación 2018", en la carpeta del mes correspondiente. 
</t>
    </r>
    <r>
      <rPr>
        <b/>
        <sz val="11"/>
        <rFont val="Calibri"/>
        <family val="2"/>
      </rPr>
      <t>2).</t>
    </r>
    <r>
      <rPr>
        <sz val="11"/>
        <rFont val="Calibri"/>
        <family val="2"/>
      </rPr>
      <t xml:space="preserve"> Los correos electrónicos de considerarse lineamientos, se deben re-direccionen no solo al interior de la Dirección de Contratación de la Sede sino a nivel Nacional como se estableció en las acciones asociadas al control en el Plan anticorrupción, ya que muchos de ellos se evidencian dirigidos únicamente al Grupo de Contratación de la Sede Nacional o uno de sus profesionales en específico.
Evidencia la Oficina de Control Interno del ICBF que la Dirección de Primera de Infancia </t>
    </r>
    <r>
      <rPr>
        <b/>
        <sz val="11"/>
        <rFont val="Calibri"/>
        <family val="2"/>
      </rPr>
      <t xml:space="preserve">CUMPLIÓ </t>
    </r>
    <r>
      <rPr>
        <sz val="11"/>
        <rFont val="Calibri"/>
        <family val="2"/>
      </rPr>
      <t xml:space="preserve">con las acciones a las cuales se hizo responsable; teniendo en cuenta que:
</t>
    </r>
    <r>
      <rPr>
        <b/>
        <sz val="11"/>
        <rFont val="Calibri"/>
        <family val="2"/>
      </rPr>
      <t>2.1.1.</t>
    </r>
    <r>
      <rPr>
        <sz val="11"/>
        <rFont val="Calibri"/>
        <family val="2"/>
      </rPr>
      <t xml:space="preserve">  Programar las correspondientes sesiones de trabajo con los socios u operadores con los cuales se pretenda contratar, en los cuales se analicen aspectos relacionados con la propuesta técnica y presupuesto destinado para la financiación del proyecto -  Fecha de terminación 31-03-2018. 
</t>
    </r>
    <r>
      <rPr>
        <b/>
        <sz val="11"/>
        <rFont val="Calibri"/>
        <family val="2"/>
      </rPr>
      <t>2.1.2.</t>
    </r>
    <r>
      <rPr>
        <sz val="11"/>
        <rFont val="Calibri"/>
        <family val="2"/>
      </rPr>
      <t xml:space="preserve"> Celebrar dichas sesiones de conformidad al cronograma de contratación programado desde la DPI -   Fecha de terminación 31-12-2018.
</t>
    </r>
    <r>
      <rPr>
        <b/>
        <sz val="11"/>
        <rFont val="Calibri"/>
        <family val="2"/>
      </rPr>
      <t xml:space="preserve">2.1.3. </t>
    </r>
    <r>
      <rPr>
        <sz val="11"/>
        <rFont val="Calibri"/>
        <family val="2"/>
      </rPr>
      <t xml:space="preserve"> Evidenciar la celebración de las sesiones de trabajo y reportar los resultados obtenidos de las mismas  - Fecha de terminación 31-12-2018.
</t>
    </r>
    <r>
      <rPr>
        <b/>
        <sz val="11"/>
        <rFont val="Calibri"/>
        <family val="2"/>
      </rPr>
      <t xml:space="preserve">2.2.1. </t>
    </r>
    <r>
      <rPr>
        <sz val="11"/>
        <rFont val="Calibri"/>
        <family val="2"/>
      </rPr>
      <t xml:space="preserve">  Consolidar los resultados de la supervisión realizada por los grupos de la Sede Nacional, Regionales o Centros Zonales -  Fecha de terminación 31-12-2018.
Pese a que la </t>
    </r>
    <r>
      <rPr>
        <b/>
        <sz val="11"/>
        <rFont val="Calibri"/>
        <family val="2"/>
      </rPr>
      <t>Dirección de Primera de Infancia</t>
    </r>
    <r>
      <rPr>
        <sz val="11"/>
        <rFont val="Calibri"/>
        <family val="2"/>
      </rPr>
      <t xml:space="preserve"> dio cumplimiento de sus acciones asociadas al control, recomendamos lo siguiente en procura de buscar la optimización en el cumplimiento de las acciones:
</t>
    </r>
    <r>
      <rPr>
        <b/>
        <sz val="11"/>
        <rFont val="Calibri"/>
        <family val="2"/>
      </rPr>
      <t>1.</t>
    </r>
    <r>
      <rPr>
        <sz val="11"/>
        <rFont val="Calibri"/>
        <family val="2"/>
      </rPr>
      <t xml:space="preserve"> Recomendamos se organicen las evidencias o registros por el mes de avance, identificando cada evidencia de acuerdo al número de  acción  a la cual se hicieron responsables.
</t>
    </r>
    <r>
      <rPr>
        <b/>
        <sz val="11"/>
        <rFont val="Calibri"/>
        <family val="2"/>
      </rPr>
      <t>2.</t>
    </r>
    <r>
      <rPr>
        <sz val="11"/>
        <rFont val="Calibri"/>
        <family val="2"/>
      </rPr>
      <t xml:space="preserve"> Teniendo en cuenta que la programación de las correspondientes sesiones de trabajo con los socios u operadores con los cuales se pretenda contratar se extendió por todo el año 2018, recomendamos que la fecha de cierre de esta actividad no sea el tercer mes de la anualidad, sino finalizando el año en curso.
</t>
    </r>
    <r>
      <rPr>
        <b/>
        <sz val="11"/>
        <rFont val="Calibri"/>
        <family val="2"/>
      </rPr>
      <t xml:space="preserve">3. </t>
    </r>
    <r>
      <rPr>
        <sz val="11"/>
        <rFont val="Calibri"/>
        <family val="2"/>
      </rPr>
      <t xml:space="preserve">En igual forma, se incorporen evidencias relacionadas con las acciones asociadas al control y no otras ajenas a dichas actividades. 
</t>
    </r>
    <r>
      <rPr>
        <b/>
        <sz val="11"/>
        <rFont val="Calibri"/>
        <family val="2"/>
      </rPr>
      <t xml:space="preserve">4. </t>
    </r>
    <r>
      <rPr>
        <sz val="11"/>
        <rFont val="Calibri"/>
        <family val="2"/>
      </rPr>
      <t xml:space="preserve">En igual forma, es importante se organicen las carpetas en el sentido de que cada acción tenga su carpeta mensual de evidencias y no se revuelvan las mismas, como efectivamente se encuentran en este momento, ya que esto conlleva a confusión. 
</t>
    </r>
    <r>
      <rPr>
        <b/>
        <sz val="11"/>
        <rFont val="Calibri"/>
        <family val="2"/>
      </rPr>
      <t>5.</t>
    </r>
    <r>
      <rPr>
        <sz val="11"/>
        <rFont val="Calibri"/>
        <family val="2"/>
      </rPr>
      <t xml:space="preserve"> Como existen evidencias que tiene la connotación de reserva, recomendamos a la Dirección de Primera Infancia socializar dentro de la Matriz de Riegos el lugar al cual se puede acceder a fin de verificar las evidencias de avance para la cada acción relacionada.
</t>
    </r>
  </si>
  <si>
    <r>
      <t xml:space="preserve">Se realizó la revisión de las evidencias aportadas  por la Dirección Administrativa que soportan el cumplimiento de los controles o acciones definidos para el riesgo de corrupción "SA1 Pérdida de bienes muebles", observando los siguientes resultados:
</t>
    </r>
    <r>
      <rPr>
        <b/>
        <sz val="11"/>
        <color theme="1"/>
        <rFont val="Arial"/>
        <family val="2"/>
      </rPr>
      <t>PLAN DE TRATAMIENTO</t>
    </r>
    <r>
      <rPr>
        <sz val="11"/>
        <color theme="1"/>
        <rFont val="Arial"/>
        <family val="2"/>
      </rPr>
      <t xml:space="preserve"> (CONTROLES A IMPLEMENTAR)
Acción 1: Se presenta informe con los siniestros reclamados a las aseguradoras para los meses de septiembre a diciembre de 2018 por parte del grupo de Almacén e Inventarios. En los informes se relacionan los reportes de 28 siniestros ocurridos en las regionales de Antioquia, Atlántico, Bogota, Cundinamarca, Nariño, Tolima, y SDG. CUMPLIDO.
Acción 2:  Esta acción se cumplió en el segundo cuatrimestre del año.
Acción 3: Se presenta evidencia de capacitaciones realizadas en las 33 regionales al personal de seguridad en temas como: Ingreso de visitantes, equipo all in one, medios tecnológicos, diligenciamiento minutas, ingreso vehículos y motos, manejo scanner, arco detector, entre otros. Se recomienda solicitar al Contratista de la Macroregión 1 incluir en las planillas de asistencia (hoja de firmas) de las capacitaciones realizadas la fecha y el tema tratado, ya que se observó que las planillas de asistencia en la mayoría de regionales y CZ son las mismas del cuatrimestre anterior, igualmente en el tercer cuatrimestre se aporta la misma planilla de asistencia para capacitaciones de fechas y temas diferentes. CUMPLIDO.
Acción 4: Esta acción se cumplió en el segundo cuatrimestre del año.</t>
    </r>
  </si>
  <si>
    <t>IMPLEMENTACIÓN DE CONTROLES
CONCLUSION 2018</t>
  </si>
  <si>
    <r>
      <t xml:space="preserve">De acuerdo a la meta prevista, se realizaron los informes de seguimiento mensuales a los planes de tratamiento de los riesgos identificados.  No obstante, el objetivo no fue cumplido (Implementación de la herramienta tecnológics para la gestión de riesgos), porcuanto se está adelantando  prueba piloto en 2  Regionales.  Se recomienda, a partir de la prueba piloto, tomar la decisión de continuar o no con la implementación en la herramienta ISOLUCION.
</t>
    </r>
    <r>
      <rPr>
        <b/>
        <sz val="11"/>
        <color theme="1"/>
        <rFont val="Calibri"/>
        <family val="2"/>
        <scheme val="minor"/>
      </rPr>
      <t xml:space="preserve">Evidencia: 
- </t>
    </r>
    <r>
      <rPr>
        <sz val="11"/>
        <color theme="1"/>
        <rFont val="Calibri"/>
        <family val="2"/>
        <scheme val="minor"/>
      </rPr>
      <t xml:space="preserve">Matriz de seguimiento a los Riesgos correspondiente a los meses de enero a diciembre 2018
</t>
    </r>
    <r>
      <rPr>
        <b/>
        <sz val="11"/>
        <color theme="1"/>
        <rFont val="Calibri"/>
        <family val="2"/>
        <scheme val="minor"/>
      </rPr>
      <t xml:space="preserve">
</t>
    </r>
    <r>
      <rPr>
        <sz val="11"/>
        <color theme="1"/>
        <rFont val="Calibri"/>
        <family val="2"/>
        <scheme val="minor"/>
      </rPr>
      <t xml:space="preserve">- Correo electrónico del 05/12/18  en el que se comunica a las Regionales Vichada y Caldas (prueba piloto) la inclusión de los riesgos de estas regionales en el ambiente de prueba de ISOLUCION, dando la instrucción de analizar y emitir comentarios para la viabilidad de implementar la gestión de Riesgos en esta plataforma.  </t>
    </r>
  </si>
  <si>
    <t xml:space="preserve">Se evidencia la aplicación de controles (Realización e Comités):
-  Comité de Gestión y Desempeño del Acta No. 4 del 13 de noviembre de 2018 (se realiza uno en el trimestre).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</si>
</sst>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65" x14ac:knownFonts="1">
    <font>
      <sz val="11"/>
      <color theme="1"/>
      <name val="Calibri"/>
      <family val="2"/>
      <scheme val="minor"/>
    </font>
    <font>
      <sz val="10"/>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Calibri"/>
      <family val="2"/>
      <scheme val="minor"/>
    </font>
    <font>
      <b/>
      <sz val="16"/>
      <color theme="1"/>
      <name val="Calibri"/>
      <family val="2"/>
      <scheme val="minor"/>
    </font>
    <font>
      <b/>
      <sz val="10"/>
      <color theme="1"/>
      <name val="Calibri"/>
      <family val="2"/>
      <scheme val="minor"/>
    </font>
    <font>
      <i/>
      <sz val="10"/>
      <color theme="1"/>
      <name val="Calibri"/>
      <family val="2"/>
      <scheme val="minor"/>
    </font>
    <font>
      <b/>
      <sz val="9"/>
      <color indexed="81"/>
      <name val="Tahoma"/>
      <family val="2"/>
    </font>
    <font>
      <u/>
      <sz val="10"/>
      <color theme="1"/>
      <name val="Calibri"/>
      <family val="2"/>
      <scheme val="minor"/>
    </font>
    <font>
      <b/>
      <i/>
      <sz val="10"/>
      <color theme="1"/>
      <name val="Calibri"/>
      <family val="2"/>
      <scheme val="minor"/>
    </font>
    <font>
      <sz val="10"/>
      <name val="Arial"/>
      <family val="2"/>
    </font>
    <font>
      <sz val="11"/>
      <name val="Calibri"/>
      <family val="2"/>
      <scheme val="minor"/>
    </font>
    <font>
      <sz val="12"/>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sz val="12"/>
      <color theme="1"/>
      <name val="Calibri"/>
      <family val="2"/>
      <scheme val="minor"/>
    </font>
    <font>
      <sz val="12"/>
      <color rgb="FF000000"/>
      <name val="Calibri"/>
      <family val="2"/>
      <scheme val="minor"/>
    </font>
    <font>
      <sz val="11"/>
      <color rgb="FF000000"/>
      <name val="Calibri"/>
      <family val="2"/>
    </font>
    <font>
      <b/>
      <sz val="12"/>
      <name val="Calibri"/>
      <family val="2"/>
      <scheme val="minor"/>
    </font>
    <font>
      <b/>
      <sz val="16"/>
      <color theme="0"/>
      <name val="Calibri"/>
      <family val="2"/>
      <scheme val="minor"/>
    </font>
    <font>
      <b/>
      <sz val="11"/>
      <name val="Calibri"/>
      <family val="2"/>
      <scheme val="minor"/>
    </font>
    <font>
      <sz val="10"/>
      <color rgb="FFFF0000"/>
      <name val="Calibri"/>
      <family val="2"/>
      <scheme val="minor"/>
    </font>
    <font>
      <b/>
      <sz val="10"/>
      <name val="Calibri"/>
      <family val="2"/>
      <scheme val="minor"/>
    </font>
    <font>
      <b/>
      <sz val="10"/>
      <color rgb="FFFF0000"/>
      <name val="Calibri"/>
      <family val="2"/>
      <scheme val="minor"/>
    </font>
    <font>
      <b/>
      <u/>
      <sz val="11"/>
      <color theme="1"/>
      <name val="Calibri"/>
      <family val="2"/>
      <scheme val="minor"/>
    </font>
    <font>
      <sz val="11"/>
      <color rgb="FF0000FF"/>
      <name val="Calibri"/>
      <family val="2"/>
      <scheme val="minor"/>
    </font>
    <font>
      <u/>
      <sz val="11"/>
      <color theme="1"/>
      <name val="Calibri"/>
      <family val="2"/>
      <scheme val="minor"/>
    </font>
    <font>
      <b/>
      <sz val="11"/>
      <color rgb="FFFF0000"/>
      <name val="Calibri"/>
      <family val="2"/>
      <scheme val="minor"/>
    </font>
    <font>
      <i/>
      <sz val="11"/>
      <color theme="1"/>
      <name val="Calibri"/>
      <family val="2"/>
      <scheme val="minor"/>
    </font>
    <font>
      <i/>
      <sz val="12"/>
      <color indexed="8"/>
      <name val="Calibri"/>
      <family val="2"/>
    </font>
    <font>
      <b/>
      <sz val="12"/>
      <color rgb="FF000000"/>
      <name val="Calibri"/>
      <family val="2"/>
    </font>
    <font>
      <sz val="11"/>
      <color theme="1"/>
      <name val="Arial"/>
      <family val="2"/>
    </font>
    <font>
      <sz val="11"/>
      <name val="Arial"/>
      <family val="2"/>
    </font>
    <font>
      <b/>
      <sz val="11"/>
      <name val="Arial"/>
      <family val="2"/>
    </font>
    <font>
      <b/>
      <sz val="11"/>
      <color theme="1"/>
      <name val="Arial"/>
      <family val="2"/>
    </font>
    <font>
      <b/>
      <sz val="11"/>
      <color theme="0"/>
      <name val="Calibri"/>
      <family val="2"/>
      <scheme val="minor"/>
    </font>
    <font>
      <sz val="11"/>
      <color rgb="FFFF0000"/>
      <name val="Calibri"/>
      <family val="2"/>
      <scheme val="minor"/>
    </font>
    <font>
      <b/>
      <i/>
      <sz val="11"/>
      <color theme="1"/>
      <name val="Calibri"/>
      <family val="2"/>
      <scheme val="minor"/>
    </font>
    <font>
      <b/>
      <sz val="12"/>
      <color indexed="59"/>
      <name val="Calibri"/>
      <family val="2"/>
      <scheme val="minor"/>
    </font>
    <font>
      <b/>
      <sz val="12"/>
      <color indexed="8"/>
      <name val="Calibri"/>
      <family val="2"/>
      <scheme val="minor"/>
    </font>
    <font>
      <sz val="12"/>
      <color indexed="8"/>
      <name val="Calibri"/>
      <family val="2"/>
      <scheme val="minor"/>
    </font>
    <font>
      <b/>
      <sz val="12"/>
      <color theme="1"/>
      <name val="Calibri"/>
      <family val="2"/>
      <scheme val="minor"/>
    </font>
    <font>
      <sz val="12"/>
      <color rgb="FFFF0000"/>
      <name val="Calibri"/>
      <family val="2"/>
      <scheme val="minor"/>
    </font>
    <font>
      <b/>
      <sz val="12"/>
      <color rgb="FFFF0000"/>
      <name val="Calibri"/>
      <family val="2"/>
      <scheme val="minor"/>
    </font>
    <font>
      <u/>
      <sz val="12"/>
      <color theme="1"/>
      <name val="Calibri"/>
      <family val="2"/>
      <scheme val="minor"/>
    </font>
    <font>
      <b/>
      <i/>
      <sz val="12"/>
      <color theme="1"/>
      <name val="Calibri"/>
      <family val="2"/>
      <scheme val="minor"/>
    </font>
    <font>
      <i/>
      <sz val="12"/>
      <color theme="1"/>
      <name val="Calibri"/>
      <family val="2"/>
      <scheme val="minor"/>
    </font>
    <font>
      <u/>
      <sz val="12"/>
      <name val="Calibri"/>
      <family val="2"/>
      <scheme val="minor"/>
    </font>
    <font>
      <i/>
      <sz val="12"/>
      <name val="Calibri"/>
      <family val="2"/>
      <scheme val="minor"/>
    </font>
    <font>
      <b/>
      <u/>
      <sz val="12"/>
      <name val="Calibri"/>
      <family val="2"/>
      <scheme val="minor"/>
    </font>
    <font>
      <b/>
      <u/>
      <sz val="12"/>
      <color theme="1"/>
      <name val="Calibri"/>
      <family val="2"/>
      <scheme val="minor"/>
    </font>
    <font>
      <b/>
      <sz val="12"/>
      <color rgb="FF00B050"/>
      <name val="Calibri"/>
      <family val="2"/>
      <scheme val="minor"/>
    </font>
    <font>
      <sz val="11"/>
      <name val="Calibri"/>
      <family val="2"/>
    </font>
    <font>
      <b/>
      <sz val="11"/>
      <name val="Calibri"/>
      <family val="2"/>
    </font>
  </fonts>
  <fills count="1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FFFF"/>
        <bgColor rgb="FFFFFFFF"/>
      </patternFill>
    </fill>
    <fill>
      <patternFill patternType="solid">
        <fgColor rgb="FFFFC000"/>
        <bgColor indexed="64"/>
      </patternFill>
    </fill>
    <fill>
      <patternFill patternType="solid">
        <fgColor rgb="FFFF0000"/>
        <bgColor indexed="64"/>
      </patternFill>
    </fill>
    <fill>
      <patternFill patternType="solid">
        <fgColor theme="7"/>
        <bgColor indexed="64"/>
      </patternFill>
    </fill>
    <fill>
      <patternFill patternType="solid">
        <fgColor theme="7"/>
        <bgColor rgb="FF000000"/>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808080"/>
      </left>
      <right style="thin">
        <color rgb="FF808080"/>
      </right>
      <top style="thin">
        <color rgb="FF808080"/>
      </top>
      <bottom/>
      <diagonal/>
    </border>
    <border>
      <left style="thin">
        <color rgb="FF000000"/>
      </left>
      <right style="thin">
        <color rgb="FF000000"/>
      </right>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right style="medium">
        <color indexed="8"/>
      </right>
      <top/>
      <bottom style="medium">
        <color indexed="8"/>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auto="1"/>
      </left>
      <right style="medium">
        <color indexed="64"/>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theme="0" tint="-0.499984740745262"/>
      </left>
      <right style="thin">
        <color theme="0" tint="-0.499984740745262"/>
      </right>
      <top style="thin">
        <color theme="0" tint="-0.499984740745262"/>
      </top>
      <bottom style="medium">
        <color indexed="64"/>
      </bottom>
      <diagonal/>
    </border>
    <border>
      <left style="thin">
        <color indexed="64"/>
      </left>
      <right/>
      <top/>
      <bottom style="medium">
        <color indexed="64"/>
      </bottom>
      <diagonal/>
    </border>
    <border>
      <left/>
      <right style="thin">
        <color theme="0" tint="-0.499984740745262"/>
      </right>
      <top style="thin">
        <color theme="0" tint="-0.499984740745262"/>
      </top>
      <bottom style="medium">
        <color indexed="64"/>
      </bottom>
      <diagonal/>
    </border>
    <border>
      <left style="thin">
        <color theme="0" tint="-0.499984740745262"/>
      </left>
      <right style="medium">
        <color indexed="64"/>
      </right>
      <top style="thin">
        <color theme="0" tint="-0.499984740745262"/>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auto="1"/>
      </right>
      <top/>
      <bottom style="medium">
        <color auto="1"/>
      </bottom>
      <diagonal/>
    </border>
    <border>
      <left style="thin">
        <color indexed="64"/>
      </left>
      <right style="thin">
        <color indexed="64"/>
      </right>
      <top/>
      <bottom style="medium">
        <color auto="1"/>
      </bottom>
      <diagonal/>
    </border>
    <border>
      <left style="medium">
        <color auto="1"/>
      </left>
      <right style="thin">
        <color indexed="64"/>
      </right>
      <top/>
      <bottom style="medium">
        <color auto="1"/>
      </bottom>
      <diagonal/>
    </border>
    <border>
      <left style="thin">
        <color rgb="FF000000"/>
      </left>
      <right style="thin">
        <color rgb="FF000000"/>
      </right>
      <top/>
      <bottom style="medium">
        <color auto="1"/>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diagonal/>
    </border>
    <border>
      <left style="medium">
        <color auto="1"/>
      </left>
      <right/>
      <top/>
      <bottom style="medium">
        <color auto="1"/>
      </bottom>
      <diagonal/>
    </border>
    <border>
      <left style="thin">
        <color rgb="FF000000"/>
      </left>
      <right style="thin">
        <color rgb="FF000000"/>
      </right>
      <top style="medium">
        <color auto="1"/>
      </top>
      <bottom style="thin">
        <color rgb="FF000000"/>
      </bottom>
      <diagonal/>
    </border>
    <border>
      <left style="thin">
        <color rgb="FF000000"/>
      </left>
      <right style="thin">
        <color rgb="FF000000"/>
      </right>
      <top style="thin">
        <color indexed="64"/>
      </top>
      <bottom style="thin">
        <color rgb="FF000000"/>
      </bottom>
      <diagonal/>
    </border>
    <border>
      <left style="thin">
        <color theme="0" tint="-0.499984740745262"/>
      </left>
      <right/>
      <top/>
      <bottom style="thin">
        <color theme="0" tint="-0.499984740745262"/>
      </bottom>
      <diagonal/>
    </border>
    <border>
      <left style="medium">
        <color indexed="64"/>
      </left>
      <right/>
      <top style="medium">
        <color indexed="64"/>
      </top>
      <bottom style="medium">
        <color indexed="64"/>
      </bottom>
      <diagonal/>
    </border>
  </borders>
  <cellStyleXfs count="5">
    <xf numFmtId="0" fontId="0" fillId="0" borderId="0"/>
    <xf numFmtId="9" fontId="3" fillId="0" borderId="0" applyFont="0" applyFill="0" applyBorder="0" applyAlignment="0" applyProtection="0"/>
    <xf numFmtId="0" fontId="5" fillId="0" borderId="0"/>
    <xf numFmtId="0" fontId="13" fillId="0" borderId="0"/>
    <xf numFmtId="0" fontId="5" fillId="0" borderId="0"/>
  </cellStyleXfs>
  <cellXfs count="899">
    <xf numFmtId="0" fontId="0" fillId="0" borderId="0" xfId="0"/>
    <xf numFmtId="0" fontId="1" fillId="2" borderId="0" xfId="0" applyFont="1" applyFill="1" applyAlignment="1">
      <alignment horizontal="center" vertical="center"/>
    </xf>
    <xf numFmtId="0" fontId="8" fillId="2" borderId="0" xfId="0" applyFont="1" applyFill="1" applyAlignment="1">
      <alignment horizontal="center" vertical="center"/>
    </xf>
    <xf numFmtId="0" fontId="4" fillId="2"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wrapText="1"/>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0" fontId="1" fillId="0" borderId="0" xfId="0" applyFont="1" applyFill="1" applyAlignment="1">
      <alignment horizontal="center" vertical="center" wrapText="1"/>
    </xf>
    <xf numFmtId="164" fontId="1" fillId="0" borderId="0" xfId="0" applyNumberFormat="1" applyFont="1" applyFill="1" applyAlignment="1">
      <alignment horizontal="center" vertical="center"/>
    </xf>
    <xf numFmtId="0" fontId="1" fillId="0" borderId="0" xfId="0" applyFont="1" applyFill="1"/>
    <xf numFmtId="0" fontId="1" fillId="0" borderId="0" xfId="0" applyFont="1" applyFill="1" applyAlignment="1">
      <alignment wrapText="1"/>
    </xf>
    <xf numFmtId="0" fontId="1" fillId="0" borderId="0" xfId="0" applyFont="1" applyFill="1" applyAlignment="1"/>
    <xf numFmtId="0" fontId="11" fillId="0" borderId="0" xfId="0" applyFont="1" applyFill="1" applyAlignment="1"/>
    <xf numFmtId="0" fontId="1" fillId="0" borderId="0" xfId="0" applyFont="1" applyFill="1" applyAlignment="1">
      <alignment vertical="center"/>
    </xf>
    <xf numFmtId="0" fontId="1" fillId="0" borderId="11" xfId="0" applyFont="1" applyFill="1" applyBorder="1" applyAlignment="1">
      <alignment horizontal="justify" vertical="top" wrapText="1"/>
    </xf>
    <xf numFmtId="0" fontId="1" fillId="0" borderId="0" xfId="0" applyFont="1" applyFill="1" applyAlignment="1">
      <alignment horizontal="justify" vertical="top" wrapText="1"/>
    </xf>
    <xf numFmtId="0" fontId="1" fillId="0" borderId="14" xfId="0" applyFont="1" applyFill="1" applyBorder="1" applyAlignment="1">
      <alignment horizontal="justify" vertical="top" wrapText="1"/>
    </xf>
    <xf numFmtId="0" fontId="7" fillId="0" borderId="0" xfId="0" applyFont="1" applyFill="1" applyAlignment="1">
      <alignment vertical="center" wrapText="1"/>
    </xf>
    <xf numFmtId="0" fontId="7" fillId="0" borderId="0" xfId="0" applyFont="1" applyFill="1" applyAlignment="1">
      <alignment vertical="center"/>
    </xf>
    <xf numFmtId="0" fontId="0" fillId="0" borderId="1" xfId="0" applyFont="1" applyFill="1" applyBorder="1" applyAlignment="1">
      <alignment horizontal="left" vertical="center" wrapText="1"/>
    </xf>
    <xf numFmtId="0" fontId="14" fillId="0" borderId="1" xfId="0" applyFont="1" applyBorder="1" applyAlignment="1">
      <alignment horizontal="justify" vertical="center" wrapText="1"/>
    </xf>
    <xf numFmtId="0" fontId="8" fillId="0" borderId="1" xfId="0" applyFont="1" applyFill="1" applyBorder="1" applyAlignment="1">
      <alignment horizontal="center" vertical="center"/>
    </xf>
    <xf numFmtId="14" fontId="8" fillId="3" borderId="20" xfId="0" applyNumberFormat="1" applyFont="1" applyFill="1" applyBorder="1" applyAlignment="1">
      <alignment horizontal="center" vertical="center" wrapText="1"/>
    </xf>
    <xf numFmtId="0" fontId="8" fillId="3" borderId="41" xfId="0" applyFont="1" applyFill="1" applyBorder="1" applyAlignment="1">
      <alignment horizontal="center" vertical="center" wrapText="1"/>
    </xf>
    <xf numFmtId="0" fontId="8" fillId="3" borderId="30" xfId="0" applyFont="1" applyFill="1" applyBorder="1" applyAlignment="1">
      <alignment horizontal="center" vertical="center" wrapText="1"/>
    </xf>
    <xf numFmtId="164" fontId="8" fillId="3" borderId="30" xfId="0" applyNumberFormat="1" applyFont="1" applyFill="1" applyBorder="1" applyAlignment="1">
      <alignment horizontal="center" vertical="center" wrapText="1"/>
    </xf>
    <xf numFmtId="14" fontId="9" fillId="3" borderId="45" xfId="0" applyNumberFormat="1" applyFont="1" applyFill="1" applyBorder="1" applyAlignment="1">
      <alignment horizontal="center" vertical="center"/>
    </xf>
    <xf numFmtId="0" fontId="1" fillId="0" borderId="46" xfId="0" applyFont="1" applyFill="1" applyBorder="1" applyAlignment="1">
      <alignment horizontal="center" vertical="center"/>
    </xf>
    <xf numFmtId="0" fontId="8" fillId="0" borderId="13" xfId="0" applyFont="1" applyFill="1" applyBorder="1" applyAlignment="1">
      <alignment horizontal="center" vertical="center"/>
    </xf>
    <xf numFmtId="0" fontId="8" fillId="5" borderId="35" xfId="0" applyFont="1" applyFill="1" applyBorder="1" applyAlignment="1">
      <alignment horizontal="center" vertical="center" wrapText="1"/>
    </xf>
    <xf numFmtId="14" fontId="14" fillId="0" borderId="11" xfId="0" applyNumberFormat="1" applyFont="1" applyFill="1" applyBorder="1" applyAlignment="1">
      <alignment horizontal="center" vertical="center" wrapText="1"/>
    </xf>
    <xf numFmtId="0" fontId="8" fillId="0" borderId="17" xfId="0" applyFont="1" applyFill="1" applyBorder="1" applyAlignment="1">
      <alignment horizontal="center" vertical="center"/>
    </xf>
    <xf numFmtId="0" fontId="8" fillId="4" borderId="41" xfId="0" applyFont="1" applyFill="1" applyBorder="1" applyAlignment="1">
      <alignment horizontal="center" vertical="center"/>
    </xf>
    <xf numFmtId="0" fontId="8" fillId="4" borderId="47" xfId="0" applyFont="1" applyFill="1" applyBorder="1" applyAlignment="1">
      <alignment horizontal="center" vertical="center"/>
    </xf>
    <xf numFmtId="9" fontId="8" fillId="4" borderId="47" xfId="1" applyFont="1" applyFill="1" applyBorder="1" applyAlignment="1">
      <alignment horizontal="center" vertical="center"/>
    </xf>
    <xf numFmtId="9" fontId="8" fillId="4" borderId="48" xfId="1" applyFont="1" applyFill="1" applyBorder="1" applyAlignment="1">
      <alignment horizontal="center" vertical="center"/>
    </xf>
    <xf numFmtId="0" fontId="8" fillId="4" borderId="49" xfId="0" applyFont="1" applyFill="1" applyBorder="1" applyAlignment="1">
      <alignment horizontal="justify" vertical="top" wrapText="1"/>
    </xf>
    <xf numFmtId="0" fontId="8" fillId="3" borderId="37" xfId="0" applyFont="1" applyFill="1" applyBorder="1" applyAlignment="1">
      <alignment horizontal="center" vertical="center" wrapText="1"/>
    </xf>
    <xf numFmtId="0" fontId="8" fillId="3" borderId="35" xfId="0" applyFont="1" applyFill="1" applyBorder="1" applyAlignment="1">
      <alignment horizontal="left" vertical="center"/>
    </xf>
    <xf numFmtId="0" fontId="7" fillId="0" borderId="0" xfId="0" applyFont="1" applyFill="1" applyBorder="1" applyAlignment="1">
      <alignment vertical="center" wrapText="1"/>
    </xf>
    <xf numFmtId="0" fontId="1" fillId="0" borderId="0" xfId="0" applyFont="1" applyFill="1" applyAlignment="1" applyProtection="1">
      <alignment horizontal="center" vertical="center" wrapText="1"/>
      <protection hidden="1"/>
    </xf>
    <xf numFmtId="0" fontId="1" fillId="0" borderId="0" xfId="0" applyFont="1" applyFill="1" applyAlignment="1" applyProtection="1">
      <alignment horizontal="center" vertical="center"/>
      <protection hidden="1"/>
    </xf>
    <xf numFmtId="164" fontId="1" fillId="0" borderId="0" xfId="0" applyNumberFormat="1" applyFont="1" applyFill="1" applyAlignment="1" applyProtection="1">
      <alignment horizontal="center" vertical="center"/>
      <protection hidden="1"/>
    </xf>
    <xf numFmtId="0" fontId="1" fillId="0" borderId="0" xfId="0" applyFont="1" applyFill="1" applyAlignment="1" applyProtection="1">
      <alignment horizontal="justify" vertical="top" wrapText="1"/>
      <protection hidden="1"/>
    </xf>
    <xf numFmtId="0" fontId="1" fillId="0" borderId="0" xfId="0" applyFont="1" applyFill="1" applyBorder="1" applyAlignment="1" applyProtection="1">
      <alignment horizontal="center" vertical="center"/>
      <protection hidden="1"/>
    </xf>
    <xf numFmtId="0" fontId="7" fillId="0" borderId="0" xfId="0" applyFont="1" applyFill="1" applyAlignment="1" applyProtection="1">
      <alignment vertical="center"/>
      <protection hidden="1"/>
    </xf>
    <xf numFmtId="0" fontId="7" fillId="0" borderId="0" xfId="0" applyFont="1" applyFill="1" applyAlignment="1" applyProtection="1">
      <alignment vertical="center" wrapText="1"/>
      <protection hidden="1"/>
    </xf>
    <xf numFmtId="0" fontId="7" fillId="0" borderId="0" xfId="0" applyFont="1" applyFill="1" applyBorder="1" applyAlignment="1" applyProtection="1">
      <alignment vertical="center" wrapText="1"/>
      <protection hidden="1"/>
    </xf>
    <xf numFmtId="0" fontId="1" fillId="0" borderId="0" xfId="0" applyFont="1" applyFill="1" applyProtection="1">
      <protection hidden="1"/>
    </xf>
    <xf numFmtId="0" fontId="1" fillId="0" borderId="0" xfId="0" applyFont="1" applyFill="1" applyAlignment="1" applyProtection="1">
      <alignment wrapText="1"/>
      <protection hidden="1"/>
    </xf>
    <xf numFmtId="0" fontId="1" fillId="0" borderId="0" xfId="0" applyFont="1" applyFill="1" applyAlignment="1" applyProtection="1">
      <protection hidden="1"/>
    </xf>
    <xf numFmtId="0" fontId="11" fillId="0" borderId="0" xfId="0" applyFont="1" applyFill="1" applyAlignment="1" applyProtection="1">
      <protection hidden="1"/>
    </xf>
    <xf numFmtId="0" fontId="1" fillId="0" borderId="0" xfId="0" applyFont="1" applyFill="1" applyAlignment="1" applyProtection="1">
      <alignment vertical="center"/>
      <protection hidden="1"/>
    </xf>
    <xf numFmtId="0" fontId="11" fillId="0" borderId="0" xfId="0" applyFont="1" applyFill="1" applyAlignment="1" applyProtection="1">
      <alignment vertical="center"/>
      <protection hidden="1"/>
    </xf>
    <xf numFmtId="0" fontId="1" fillId="0" borderId="0" xfId="0" applyFont="1" applyFill="1" applyBorder="1" applyAlignment="1" applyProtection="1">
      <alignment horizontal="center" vertical="center" wrapText="1"/>
      <protection hidden="1"/>
    </xf>
    <xf numFmtId="0" fontId="8" fillId="5" borderId="35"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8" fillId="3" borderId="35" xfId="0" applyFont="1" applyFill="1" applyBorder="1" applyAlignment="1" applyProtection="1">
      <alignment horizontal="left" vertical="center"/>
      <protection hidden="1"/>
    </xf>
    <xf numFmtId="0" fontId="8" fillId="3" borderId="37" xfId="0" applyFont="1" applyFill="1" applyBorder="1" applyAlignment="1" applyProtection="1">
      <alignment horizontal="center" vertical="center" wrapText="1"/>
      <protection hidden="1"/>
    </xf>
    <xf numFmtId="14" fontId="9" fillId="3" borderId="45" xfId="0" applyNumberFormat="1" applyFont="1" applyFill="1" applyBorder="1" applyAlignment="1" applyProtection="1">
      <alignment horizontal="center" vertical="center"/>
      <protection hidden="1"/>
    </xf>
    <xf numFmtId="0" fontId="8" fillId="3" borderId="41" xfId="0" applyFont="1" applyFill="1" applyBorder="1" applyAlignment="1" applyProtection="1">
      <alignment horizontal="center" vertical="center" wrapText="1"/>
      <protection hidden="1"/>
    </xf>
    <xf numFmtId="0" fontId="8" fillId="3" borderId="30" xfId="0" applyFont="1" applyFill="1" applyBorder="1" applyAlignment="1" applyProtection="1">
      <alignment horizontal="center" vertical="center" wrapText="1"/>
      <protection hidden="1"/>
    </xf>
    <xf numFmtId="164" fontId="8" fillId="3" borderId="30" xfId="0" applyNumberFormat="1"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14" fontId="8" fillId="3" borderId="20" xfId="0" applyNumberFormat="1" applyFont="1" applyFill="1" applyBorder="1" applyAlignment="1" applyProtection="1">
      <alignment horizontal="center" vertical="center" wrapText="1"/>
      <protection hidden="1"/>
    </xf>
    <xf numFmtId="0" fontId="8" fillId="4" borderId="36" xfId="0" applyFont="1" applyFill="1" applyBorder="1" applyAlignment="1" applyProtection="1">
      <alignment horizontal="center" vertical="center" wrapText="1"/>
      <protection hidden="1"/>
    </xf>
    <xf numFmtId="0" fontId="12" fillId="4" borderId="36" xfId="0" applyFont="1" applyFill="1" applyBorder="1" applyAlignment="1" applyProtection="1">
      <alignment horizontal="left" vertical="center" wrapText="1"/>
      <protection hidden="1"/>
    </xf>
    <xf numFmtId="164" fontId="8" fillId="4" borderId="37" xfId="0" applyNumberFormat="1"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protection hidden="1"/>
    </xf>
    <xf numFmtId="0" fontId="8" fillId="4" borderId="47" xfId="0" applyFont="1" applyFill="1" applyBorder="1" applyAlignment="1" applyProtection="1">
      <alignment horizontal="center" vertical="center"/>
      <protection hidden="1"/>
    </xf>
    <xf numFmtId="9" fontId="8" fillId="4" borderId="47" xfId="1" applyFont="1" applyFill="1" applyBorder="1" applyAlignment="1" applyProtection="1">
      <alignment horizontal="center" vertical="center"/>
      <protection hidden="1"/>
    </xf>
    <xf numFmtId="9" fontId="8" fillId="4" borderId="48" xfId="1" applyFont="1" applyFill="1" applyBorder="1" applyAlignment="1" applyProtection="1">
      <alignment horizontal="center" vertical="center"/>
      <protection hidden="1"/>
    </xf>
    <xf numFmtId="0" fontId="8" fillId="4" borderId="49" xfId="0" applyFont="1" applyFill="1" applyBorder="1" applyAlignment="1" applyProtection="1">
      <alignment horizontal="justify" vertical="top" wrapText="1"/>
      <protection hidden="1"/>
    </xf>
    <xf numFmtId="0" fontId="8" fillId="2" borderId="0" xfId="0" applyFont="1" applyFill="1" applyAlignment="1" applyProtection="1">
      <alignment horizontal="center" vertical="center"/>
      <protection hidden="1"/>
    </xf>
    <xf numFmtId="0" fontId="8" fillId="0" borderId="28" xfId="0" applyFont="1" applyFill="1" applyBorder="1" applyAlignment="1" applyProtection="1">
      <alignment horizontal="justify" vertical="top" wrapText="1"/>
      <protection hidden="1"/>
    </xf>
    <xf numFmtId="0" fontId="8" fillId="0" borderId="0" xfId="0" applyFont="1" applyFill="1" applyAlignment="1" applyProtection="1">
      <alignment horizontal="center" vertical="center"/>
      <protection hidden="1"/>
    </xf>
    <xf numFmtId="0" fontId="8" fillId="0" borderId="38" xfId="0" applyFont="1" applyFill="1" applyBorder="1" applyAlignment="1" applyProtection="1">
      <alignment horizontal="center" vertical="center" wrapText="1"/>
      <protection hidden="1"/>
    </xf>
    <xf numFmtId="0" fontId="0" fillId="0" borderId="39" xfId="0" applyFill="1" applyBorder="1" applyAlignment="1" applyProtection="1">
      <alignment horizontal="justify" vertical="center" wrapText="1"/>
      <protection hidden="1"/>
    </xf>
    <xf numFmtId="14" fontId="14" fillId="0" borderId="40" xfId="0" applyNumberFormat="1" applyFont="1" applyFill="1" applyBorder="1" applyAlignment="1" applyProtection="1">
      <alignment horizontal="center" vertical="center" wrapText="1"/>
      <protection hidden="1"/>
    </xf>
    <xf numFmtId="0" fontId="0" fillId="0" borderId="0" xfId="0" applyFill="1" applyBorder="1" applyAlignment="1" applyProtection="1">
      <alignment horizontal="center" vertical="center"/>
      <protection hidden="1"/>
    </xf>
    <xf numFmtId="0" fontId="1" fillId="0" borderId="16" xfId="0" applyFont="1" applyFill="1" applyBorder="1" applyAlignment="1" applyProtection="1">
      <alignment horizontal="center" vertical="center"/>
      <protection hidden="1"/>
    </xf>
    <xf numFmtId="0" fontId="8" fillId="0" borderId="17" xfId="0" applyFont="1" applyFill="1" applyBorder="1" applyAlignment="1" applyProtection="1">
      <alignment horizontal="center" vertical="center"/>
      <protection hidden="1"/>
    </xf>
    <xf numFmtId="0" fontId="1" fillId="0" borderId="17" xfId="0" applyFont="1" applyFill="1" applyBorder="1" applyAlignment="1" applyProtection="1">
      <alignment horizontal="center" vertical="center"/>
      <protection hidden="1"/>
    </xf>
    <xf numFmtId="0" fontId="1" fillId="0" borderId="31" xfId="0" applyFont="1" applyFill="1" applyBorder="1" applyAlignment="1" applyProtection="1">
      <alignment horizontal="center" vertical="center"/>
      <protection hidden="1"/>
    </xf>
    <xf numFmtId="0" fontId="1" fillId="0" borderId="18" xfId="0" applyFont="1" applyFill="1" applyBorder="1" applyAlignment="1" applyProtection="1">
      <alignment horizontal="justify" vertical="top" wrapText="1"/>
      <protection hidden="1"/>
    </xf>
    <xf numFmtId="0" fontId="1" fillId="0" borderId="28" xfId="0" applyFont="1" applyFill="1" applyBorder="1" applyAlignment="1" applyProtection="1">
      <alignment horizontal="justify" vertical="top" wrapText="1"/>
      <protection hidden="1"/>
    </xf>
    <xf numFmtId="164" fontId="8" fillId="4" borderId="37" xfId="0"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center" vertical="center" wrapText="1"/>
      <protection hidden="1"/>
    </xf>
    <xf numFmtId="0" fontId="0" fillId="0" borderId="1" xfId="0" applyBorder="1" applyAlignment="1" applyProtection="1">
      <alignment horizontal="justify" vertical="center" wrapText="1"/>
      <protection hidden="1"/>
    </xf>
    <xf numFmtId="0" fontId="0" fillId="0" borderId="1" xfId="0" applyFill="1" applyBorder="1" applyAlignment="1" applyProtection="1">
      <alignment horizontal="justify" vertical="center" wrapText="1"/>
      <protection hidden="1"/>
    </xf>
    <xf numFmtId="14" fontId="0" fillId="0" borderId="11" xfId="0" applyNumberFormat="1" applyFill="1" applyBorder="1" applyAlignment="1" applyProtection="1">
      <alignment horizontal="center" vertical="center" wrapText="1"/>
      <protection hidden="1"/>
    </xf>
    <xf numFmtId="0" fontId="1" fillId="0" borderId="46" xfId="0" applyFont="1" applyFill="1" applyBorder="1" applyAlignment="1" applyProtection="1">
      <alignment horizontal="center" vertical="center"/>
      <protection hidden="1"/>
    </xf>
    <xf numFmtId="0" fontId="1" fillId="0" borderId="27"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0" fontId="1" fillId="0" borderId="11" xfId="0" applyFont="1" applyFill="1" applyBorder="1" applyAlignment="1" applyProtection="1">
      <alignment horizontal="justify" vertical="top" wrapText="1"/>
      <protection hidden="1"/>
    </xf>
    <xf numFmtId="0" fontId="0" fillId="0" borderId="1" xfId="0" applyBorder="1" applyAlignment="1" applyProtection="1">
      <alignment horizontal="left" vertical="center" wrapText="1"/>
      <protection hidden="1"/>
    </xf>
    <xf numFmtId="0" fontId="6" fillId="0" borderId="11" xfId="0" applyFont="1" applyFill="1" applyBorder="1" applyAlignment="1" applyProtection="1">
      <alignment horizontal="justify" vertical="top" wrapText="1"/>
      <protection hidden="1"/>
    </xf>
    <xf numFmtId="0" fontId="6" fillId="0" borderId="28" xfId="0" applyFont="1" applyFill="1" applyBorder="1" applyAlignment="1" applyProtection="1">
      <alignment horizontal="justify" vertical="top" wrapText="1"/>
      <protection hidden="1"/>
    </xf>
    <xf numFmtId="0" fontId="1" fillId="0" borderId="24" xfId="0"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protection hidden="1"/>
    </xf>
    <xf numFmtId="0" fontId="1" fillId="0" borderId="51" xfId="0" applyFont="1" applyFill="1" applyBorder="1" applyAlignment="1" applyProtection="1">
      <alignment horizontal="justify" vertical="top" wrapText="1"/>
      <protection hidden="1"/>
    </xf>
    <xf numFmtId="0" fontId="1" fillId="0" borderId="12" xfId="0" applyFont="1" applyFill="1" applyBorder="1" applyAlignment="1" applyProtection="1">
      <alignment horizontal="center" vertical="center"/>
      <protection hidden="1"/>
    </xf>
    <xf numFmtId="0" fontId="8" fillId="0" borderId="13" xfId="0" applyFont="1" applyFill="1" applyBorder="1" applyAlignment="1" applyProtection="1">
      <alignment horizontal="center" vertical="center"/>
      <protection hidden="1"/>
    </xf>
    <xf numFmtId="0" fontId="1" fillId="0" borderId="13" xfId="0" applyFont="1" applyFill="1" applyBorder="1" applyAlignment="1" applyProtection="1">
      <alignment horizontal="center" vertical="center"/>
      <protection hidden="1"/>
    </xf>
    <xf numFmtId="0" fontId="1" fillId="0" borderId="33" xfId="0" applyFont="1" applyFill="1" applyBorder="1" applyAlignment="1" applyProtection="1">
      <alignment horizontal="center" vertical="center"/>
      <protection hidden="1"/>
    </xf>
    <xf numFmtId="0" fontId="1" fillId="0" borderId="14" xfId="0" applyFont="1" applyFill="1" applyBorder="1" applyAlignment="1" applyProtection="1">
      <alignment horizontal="justify" vertical="top" wrapText="1"/>
      <protection hidden="1"/>
    </xf>
    <xf numFmtId="164" fontId="1" fillId="0" borderId="0" xfId="0" applyNumberFormat="1" applyFont="1" applyFill="1" applyBorder="1" applyAlignment="1" applyProtection="1">
      <alignment horizontal="center" vertical="center"/>
      <protection hidden="1"/>
    </xf>
    <xf numFmtId="0" fontId="1" fillId="0" borderId="26" xfId="0" applyFont="1" applyFill="1" applyBorder="1" applyAlignment="1" applyProtection="1">
      <alignment horizontal="center" vertical="center"/>
      <protection hidden="1"/>
    </xf>
    <xf numFmtId="0" fontId="1" fillId="0" borderId="26" xfId="0" applyFont="1" applyFill="1" applyBorder="1" applyAlignment="1" applyProtection="1">
      <alignment horizontal="justify" vertical="top" wrapText="1"/>
      <protection hidden="1"/>
    </xf>
    <xf numFmtId="0" fontId="1" fillId="0" borderId="15" xfId="0" applyFont="1" applyFill="1" applyBorder="1" applyAlignment="1" applyProtection="1">
      <alignment horizontal="center" vertical="center"/>
      <protection hidden="1"/>
    </xf>
    <xf numFmtId="0" fontId="8" fillId="5" borderId="8" xfId="0" applyFont="1" applyFill="1" applyBorder="1" applyAlignment="1" applyProtection="1">
      <alignment horizontal="center" vertical="center" wrapText="1"/>
      <protection hidden="1"/>
    </xf>
    <xf numFmtId="0" fontId="1" fillId="2" borderId="0" xfId="0" applyFont="1" applyFill="1" applyAlignment="1" applyProtection="1">
      <alignment horizontal="center" vertical="center"/>
      <protection hidden="1"/>
    </xf>
    <xf numFmtId="14" fontId="9" fillId="3" borderId="9" xfId="0" applyNumberFormat="1" applyFont="1" applyFill="1" applyBorder="1" applyAlignment="1" applyProtection="1">
      <alignment horizontal="center" vertical="center"/>
      <protection hidden="1"/>
    </xf>
    <xf numFmtId="0" fontId="8" fillId="3" borderId="6" xfId="0" applyFont="1" applyFill="1" applyBorder="1" applyAlignment="1" applyProtection="1">
      <alignment horizontal="center" vertical="center" wrapText="1"/>
      <protection hidden="1"/>
    </xf>
    <xf numFmtId="164" fontId="8" fillId="3" borderId="6" xfId="0" applyNumberFormat="1"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protection hidden="1"/>
    </xf>
    <xf numFmtId="0" fontId="0" fillId="0" borderId="1" xfId="0" applyFont="1" applyFill="1" applyBorder="1" applyAlignment="1" applyProtection="1">
      <alignment horizontal="left" vertical="center" wrapText="1"/>
      <protection hidden="1"/>
    </xf>
    <xf numFmtId="16" fontId="4" fillId="0" borderId="11" xfId="0" applyNumberFormat="1" applyFont="1" applyFill="1" applyBorder="1" applyAlignment="1" applyProtection="1">
      <alignment horizontal="center" vertical="center" wrapText="1"/>
      <protection hidden="1"/>
    </xf>
    <xf numFmtId="14" fontId="8" fillId="0" borderId="45" xfId="0" applyNumberFormat="1" applyFont="1" applyFill="1" applyBorder="1" applyAlignment="1" applyProtection="1">
      <alignment horizontal="center" vertical="center" wrapText="1"/>
      <protection hidden="1"/>
    </xf>
    <xf numFmtId="0" fontId="14" fillId="0" borderId="1" xfId="0" applyFont="1" applyFill="1" applyBorder="1" applyAlignment="1" applyProtection="1">
      <alignment horizontal="justify" vertical="center" wrapText="1"/>
      <protection hidden="1"/>
    </xf>
    <xf numFmtId="14" fontId="8" fillId="0" borderId="10" xfId="0" applyNumberFormat="1" applyFont="1" applyFill="1" applyBorder="1" applyAlignment="1" applyProtection="1">
      <alignment horizontal="center" vertical="center" wrapText="1"/>
      <protection hidden="1"/>
    </xf>
    <xf numFmtId="14" fontId="8" fillId="0" borderId="12" xfId="0" applyNumberFormat="1"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protection hidden="1"/>
    </xf>
    <xf numFmtId="0" fontId="1" fillId="0" borderId="10" xfId="0" applyFont="1" applyFill="1" applyBorder="1" applyAlignment="1" applyProtection="1">
      <alignment horizontal="center" vertical="center"/>
      <protection hidden="1"/>
    </xf>
    <xf numFmtId="0" fontId="1" fillId="0" borderId="32" xfId="0" applyFont="1" applyFill="1" applyBorder="1" applyAlignment="1" applyProtection="1">
      <alignment horizontal="center" vertical="center"/>
      <protection hidden="1"/>
    </xf>
    <xf numFmtId="0" fontId="1" fillId="0" borderId="19" xfId="0" applyFont="1" applyFill="1" applyBorder="1" applyAlignment="1" applyProtection="1">
      <alignment horizontal="justify" vertical="top" wrapText="1"/>
      <protection hidden="1"/>
    </xf>
    <xf numFmtId="0" fontId="14" fillId="0" borderId="13" xfId="0" applyFont="1" applyFill="1" applyBorder="1" applyAlignment="1" applyProtection="1">
      <alignment horizontal="justify" vertical="center" wrapText="1"/>
      <protection hidden="1"/>
    </xf>
    <xf numFmtId="0" fontId="0" fillId="0" borderId="1" xfId="0" applyFill="1" applyBorder="1" applyAlignment="1" applyProtection="1">
      <alignment horizontal="left" vertical="center" wrapText="1"/>
      <protection hidden="1"/>
    </xf>
    <xf numFmtId="0" fontId="14" fillId="0" borderId="1" xfId="0" applyFont="1" applyFill="1" applyBorder="1" applyAlignment="1" applyProtection="1">
      <alignment horizontal="left" vertical="center" wrapText="1"/>
      <protection hidden="1"/>
    </xf>
    <xf numFmtId="14" fontId="0" fillId="0" borderId="11" xfId="0" applyNumberFormat="1" applyFill="1" applyBorder="1" applyAlignment="1" applyProtection="1">
      <alignment horizontal="center" vertical="center"/>
      <protection hidden="1"/>
    </xf>
    <xf numFmtId="14" fontId="14" fillId="0" borderId="11" xfId="0" applyNumberFormat="1" applyFont="1" applyFill="1" applyBorder="1" applyAlignment="1" applyProtection="1">
      <alignment horizontal="center" vertical="center" wrapText="1"/>
      <protection hidden="1"/>
    </xf>
    <xf numFmtId="0" fontId="14" fillId="0" borderId="1" xfId="0" applyFont="1" applyBorder="1" applyAlignment="1" applyProtection="1">
      <alignment horizontal="justify" vertical="center" wrapText="1"/>
      <protection hidden="1"/>
    </xf>
    <xf numFmtId="0" fontId="15" fillId="0" borderId="1" xfId="0" applyFont="1" applyFill="1" applyBorder="1" applyAlignment="1" applyProtection="1">
      <alignment horizontal="justify" vertical="center" wrapText="1"/>
      <protection hidden="1"/>
    </xf>
    <xf numFmtId="0" fontId="8" fillId="2" borderId="24" xfId="0" applyFont="1" applyFill="1" applyBorder="1" applyAlignment="1" applyProtection="1">
      <alignment horizontal="center" vertical="center" wrapText="1"/>
      <protection hidden="1"/>
    </xf>
    <xf numFmtId="0" fontId="1" fillId="2" borderId="10" xfId="0" applyFont="1" applyFill="1" applyBorder="1" applyAlignment="1" applyProtection="1">
      <alignment horizontal="center" vertical="center"/>
      <protection hidden="1"/>
    </xf>
    <xf numFmtId="0" fontId="18" fillId="0" borderId="0" xfId="0" applyFont="1"/>
    <xf numFmtId="0" fontId="0" fillId="2" borderId="0" xfId="0" applyFill="1"/>
    <xf numFmtId="0" fontId="19" fillId="0" borderId="0" xfId="0" applyFont="1" applyAlignment="1">
      <alignment horizontal="center" wrapText="1"/>
    </xf>
    <xf numFmtId="0" fontId="22" fillId="0" borderId="0" xfId="0" applyFont="1" applyAlignment="1">
      <alignment horizontal="center" wrapText="1"/>
    </xf>
    <xf numFmtId="0" fontId="0" fillId="0" borderId="0" xfId="0" applyAlignment="1">
      <alignment vertical="center"/>
    </xf>
    <xf numFmtId="0" fontId="8" fillId="3" borderId="5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4" borderId="49" xfId="0" applyFont="1" applyFill="1" applyBorder="1" applyAlignment="1" applyProtection="1">
      <alignment horizontal="justify" vertical="justify" wrapText="1"/>
      <protection hidden="1"/>
    </xf>
    <xf numFmtId="0" fontId="1" fillId="0" borderId="27" xfId="0" applyFont="1" applyFill="1" applyBorder="1" applyAlignment="1" applyProtection="1">
      <alignment horizontal="center" vertical="center" wrapText="1"/>
      <protection hidden="1"/>
    </xf>
    <xf numFmtId="0" fontId="1" fillId="0" borderId="33" xfId="0" applyFont="1" applyFill="1" applyBorder="1" applyAlignment="1" applyProtection="1">
      <alignment horizontal="center" vertical="center" wrapText="1"/>
      <protection hidden="1"/>
    </xf>
    <xf numFmtId="0" fontId="1" fillId="0" borderId="11" xfId="0" applyFont="1" applyFill="1" applyBorder="1" applyAlignment="1" applyProtection="1">
      <alignment horizontal="justify" vertical="center" wrapText="1"/>
      <protection hidden="1"/>
    </xf>
    <xf numFmtId="0" fontId="1" fillId="0" borderId="14" xfId="0" applyFont="1" applyFill="1" applyBorder="1" applyAlignment="1" applyProtection="1">
      <alignment horizontal="justify" vertical="center" wrapText="1"/>
      <protection hidden="1"/>
    </xf>
    <xf numFmtId="0" fontId="8" fillId="0" borderId="17" xfId="0" applyFont="1" applyFill="1" applyBorder="1" applyAlignment="1" applyProtection="1">
      <alignment horizontal="center" vertical="center" wrapText="1"/>
      <protection hidden="1"/>
    </xf>
    <xf numFmtId="0" fontId="8" fillId="0" borderId="13" xfId="0" applyFont="1" applyFill="1" applyBorder="1" applyAlignment="1" applyProtection="1">
      <alignment horizontal="center" vertical="center" wrapText="1"/>
      <protection hidden="1"/>
    </xf>
    <xf numFmtId="0" fontId="8" fillId="4" borderId="47" xfId="0" applyFont="1" applyFill="1" applyBorder="1" applyAlignment="1" applyProtection="1">
      <alignment horizontal="center" vertical="center" wrapText="1"/>
      <protection hidden="1"/>
    </xf>
    <xf numFmtId="0" fontId="1" fillId="0" borderId="26" xfId="0"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wrapText="1"/>
      <protection hidden="1"/>
    </xf>
    <xf numFmtId="0" fontId="8" fillId="0" borderId="1" xfId="0" applyFont="1" applyFill="1" applyBorder="1" applyAlignment="1">
      <alignment horizontal="center" vertical="center" wrapText="1"/>
    </xf>
    <xf numFmtId="0" fontId="1" fillId="2" borderId="0" xfId="0" applyFont="1" applyFill="1" applyBorder="1" applyAlignment="1">
      <alignment horizontal="center" vertical="center"/>
    </xf>
    <xf numFmtId="0" fontId="1" fillId="0" borderId="18" xfId="0" applyFont="1" applyFill="1" applyBorder="1" applyAlignment="1">
      <alignment horizontal="justify" vertical="center" wrapText="1"/>
    </xf>
    <xf numFmtId="0" fontId="1" fillId="0" borderId="18"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left" vertical="center" wrapText="1"/>
      <protection hidden="1"/>
    </xf>
    <xf numFmtId="0" fontId="1" fillId="0" borderId="1" xfId="0" applyFont="1" applyFill="1" applyBorder="1" applyAlignment="1" applyProtection="1">
      <alignment horizontal="center" vertical="center" wrapText="1"/>
      <protection hidden="1"/>
    </xf>
    <xf numFmtId="0" fontId="1" fillId="0" borderId="47" xfId="0" applyFont="1" applyFill="1" applyBorder="1" applyAlignment="1" applyProtection="1">
      <alignment horizontal="center" vertical="center" wrapText="1"/>
      <protection hidden="1"/>
    </xf>
    <xf numFmtId="0" fontId="1" fillId="0" borderId="31" xfId="0" applyFont="1" applyFill="1" applyBorder="1" applyAlignment="1" applyProtection="1">
      <alignment horizontal="center" vertical="center" wrapText="1"/>
      <protection hidden="1"/>
    </xf>
    <xf numFmtId="9" fontId="8" fillId="4" borderId="48" xfId="1"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wrapText="1"/>
      <protection hidden="1"/>
    </xf>
    <xf numFmtId="0" fontId="1" fillId="0" borderId="32" xfId="0" applyFont="1" applyFill="1" applyBorder="1" applyAlignment="1" applyProtection="1">
      <alignment horizontal="center" vertical="center" wrapText="1"/>
      <protection hidden="1"/>
    </xf>
    <xf numFmtId="0" fontId="0" fillId="2" borderId="1" xfId="0" applyFill="1" applyBorder="1" applyAlignment="1" applyProtection="1">
      <alignment horizontal="justify" vertical="center" wrapText="1"/>
      <protection hidden="1"/>
    </xf>
    <xf numFmtId="0" fontId="8" fillId="3" borderId="53"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24" fillId="0" borderId="0" xfId="0" applyFont="1" applyAlignment="1">
      <alignment horizontal="center"/>
    </xf>
    <xf numFmtId="0" fontId="26" fillId="0" borderId="65" xfId="0" applyFont="1" applyFill="1" applyBorder="1" applyAlignment="1">
      <alignment horizontal="left" vertical="center" wrapText="1"/>
    </xf>
    <xf numFmtId="0" fontId="26" fillId="0" borderId="65" xfId="0" applyFont="1" applyFill="1" applyBorder="1" applyAlignment="1">
      <alignment horizontal="center" vertical="center" wrapText="1"/>
    </xf>
    <xf numFmtId="0" fontId="26" fillId="0" borderId="65" xfId="0" applyFont="1" applyBorder="1" applyAlignment="1">
      <alignment horizontal="center" vertical="center"/>
    </xf>
    <xf numFmtId="14" fontId="26" fillId="0" borderId="65" xfId="0" applyNumberFormat="1" applyFont="1" applyFill="1" applyBorder="1" applyAlignment="1">
      <alignment horizontal="left" vertical="center" wrapText="1"/>
    </xf>
    <xf numFmtId="0" fontId="26" fillId="0" borderId="65" xfId="0" applyFont="1" applyBorder="1" applyAlignment="1">
      <alignment horizontal="left" vertical="center" wrapText="1"/>
    </xf>
    <xf numFmtId="0" fontId="26" fillId="7" borderId="65" xfId="0" applyFont="1" applyFill="1" applyBorder="1" applyAlignment="1">
      <alignment horizontal="center" vertical="center" wrapText="1"/>
    </xf>
    <xf numFmtId="14" fontId="26" fillId="0" borderId="65" xfId="0" applyNumberFormat="1" applyFont="1" applyBorder="1" applyAlignment="1">
      <alignment horizontal="left" vertical="center" wrapText="1"/>
    </xf>
    <xf numFmtId="0" fontId="26" fillId="0" borderId="65" xfId="0" applyFont="1" applyFill="1" applyBorder="1" applyAlignment="1">
      <alignment horizontal="center" vertical="center"/>
    </xf>
    <xf numFmtId="0" fontId="0" fillId="0" borderId="65" xfId="0" applyFont="1" applyBorder="1" applyAlignment="1">
      <alignment horizontal="justify" vertical="center" wrapText="1"/>
    </xf>
    <xf numFmtId="0" fontId="0" fillId="0" borderId="65" xfId="0" applyFont="1" applyFill="1" applyBorder="1" applyAlignment="1">
      <alignment horizontal="justify" vertical="center" wrapText="1"/>
    </xf>
    <xf numFmtId="0" fontId="0" fillId="0" borderId="72" xfId="0" applyBorder="1" applyAlignment="1">
      <alignment horizontal="center" vertical="center" wrapText="1"/>
    </xf>
    <xf numFmtId="0" fontId="0" fillId="0" borderId="73" xfId="0" applyBorder="1" applyAlignment="1">
      <alignment vertical="center" wrapText="1"/>
    </xf>
    <xf numFmtId="0" fontId="0" fillId="0" borderId="73" xfId="0" applyBorder="1" applyAlignment="1">
      <alignment horizontal="center" vertical="center" wrapText="1"/>
    </xf>
    <xf numFmtId="0" fontId="28" fillId="0" borderId="73" xfId="0" applyFont="1" applyBorder="1" applyAlignment="1">
      <alignment horizontal="center" vertical="center" wrapText="1"/>
    </xf>
    <xf numFmtId="0" fontId="0" fillId="0" borderId="0" xfId="0" applyFont="1"/>
    <xf numFmtId="0" fontId="26" fillId="0"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0" fillId="0" borderId="0" xfId="0" applyFont="1" applyAlignment="1">
      <alignment vertical="center"/>
    </xf>
    <xf numFmtId="0" fontId="31" fillId="2" borderId="5" xfId="0" applyFont="1" applyFill="1" applyBorder="1" applyAlignment="1">
      <alignment vertical="center" wrapText="1"/>
    </xf>
    <xf numFmtId="0" fontId="31" fillId="2" borderId="5" xfId="0" applyFont="1" applyFill="1" applyBorder="1" applyAlignment="1">
      <alignment vertical="top" wrapText="1"/>
    </xf>
    <xf numFmtId="0" fontId="31" fillId="2" borderId="5" xfId="0" applyFont="1" applyFill="1" applyBorder="1" applyAlignment="1">
      <alignment horizontal="center" vertical="center" wrapText="1"/>
    </xf>
    <xf numFmtId="0" fontId="31" fillId="2" borderId="0" xfId="0" applyFont="1" applyFill="1" applyAlignment="1">
      <alignment vertical="center" wrapText="1"/>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4" fillId="0" borderId="0" xfId="0" applyFont="1" applyAlignment="1">
      <alignment vertical="center" wrapText="1"/>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4" fillId="0" borderId="0" xfId="0" applyFont="1" applyBorder="1" applyAlignment="1">
      <alignment vertical="center" wrapText="1"/>
    </xf>
    <xf numFmtId="0" fontId="0" fillId="8" borderId="78" xfId="0" applyFont="1" applyFill="1" applyBorder="1" applyAlignment="1">
      <alignment horizontal="center"/>
    </xf>
    <xf numFmtId="0" fontId="0" fillId="8" borderId="79" xfId="0" applyFont="1" applyFill="1" applyBorder="1" applyAlignment="1">
      <alignment horizontal="center"/>
    </xf>
    <xf numFmtId="0" fontId="0" fillId="6" borderId="0" xfId="0" applyFont="1" applyFill="1" applyBorder="1" applyAlignment="1">
      <alignment horizontal="center"/>
    </xf>
    <xf numFmtId="0" fontId="0" fillId="6" borderId="79" xfId="0" applyFont="1" applyFill="1" applyBorder="1" applyAlignment="1">
      <alignment horizontal="center"/>
    </xf>
    <xf numFmtId="0" fontId="0" fillId="4" borderId="80" xfId="0" applyFont="1" applyFill="1" applyBorder="1" applyAlignment="1">
      <alignment horizontal="center"/>
    </xf>
    <xf numFmtId="0" fontId="0" fillId="4" borderId="78" xfId="0" applyFont="1" applyFill="1" applyBorder="1" applyAlignment="1">
      <alignment horizontal="center"/>
    </xf>
    <xf numFmtId="0" fontId="0" fillId="4" borderId="81" xfId="0" applyFont="1" applyFill="1" applyBorder="1" applyAlignment="1">
      <alignment horizontal="center"/>
    </xf>
    <xf numFmtId="0" fontId="0" fillId="6" borderId="78" xfId="0" applyFont="1" applyFill="1" applyBorder="1" applyAlignment="1">
      <alignment horizontal="center"/>
    </xf>
    <xf numFmtId="0" fontId="0" fillId="4" borderId="0" xfId="0" applyFont="1" applyFill="1" applyBorder="1" applyAlignment="1">
      <alignment horizontal="center"/>
    </xf>
    <xf numFmtId="0" fontId="0" fillId="8" borderId="0" xfId="0" applyFont="1" applyFill="1" applyBorder="1" applyAlignment="1">
      <alignment horizontal="center"/>
    </xf>
    <xf numFmtId="0" fontId="0" fillId="8" borderId="81" xfId="0" applyFont="1" applyFill="1" applyBorder="1" applyAlignment="1">
      <alignment horizontal="center"/>
    </xf>
    <xf numFmtId="0" fontId="0" fillId="6" borderId="81" xfId="0" applyFont="1" applyFill="1" applyBorder="1" applyAlignment="1">
      <alignment horizontal="center"/>
    </xf>
    <xf numFmtId="0" fontId="0" fillId="4" borderId="82" xfId="0" applyFont="1" applyFill="1" applyBorder="1" applyAlignment="1">
      <alignment horizontal="center"/>
    </xf>
    <xf numFmtId="0" fontId="0" fillId="4" borderId="0" xfId="0" applyFont="1" applyFill="1" applyAlignment="1">
      <alignment horizontal="center"/>
    </xf>
    <xf numFmtId="0" fontId="0" fillId="8" borderId="83" xfId="0" applyFont="1" applyFill="1" applyBorder="1" applyAlignment="1">
      <alignment horizontal="center"/>
    </xf>
    <xf numFmtId="0" fontId="0" fillId="8" borderId="84" xfId="0" applyFont="1" applyFill="1" applyBorder="1" applyAlignment="1">
      <alignment horizontal="center"/>
    </xf>
    <xf numFmtId="0" fontId="0" fillId="6" borderId="83" xfId="0" applyFont="1" applyFill="1" applyBorder="1" applyAlignment="1">
      <alignment horizontal="center"/>
    </xf>
    <xf numFmtId="0" fontId="0" fillId="6" borderId="84" xfId="0" applyFont="1" applyFill="1" applyBorder="1" applyAlignment="1">
      <alignment horizontal="center"/>
    </xf>
    <xf numFmtId="0" fontId="0" fillId="4" borderId="85" xfId="0" applyFont="1" applyFill="1" applyBorder="1" applyAlignment="1">
      <alignment horizontal="center"/>
    </xf>
    <xf numFmtId="0" fontId="0" fillId="4" borderId="83" xfId="0" applyFont="1" applyFill="1" applyBorder="1" applyAlignment="1">
      <alignment horizontal="center"/>
    </xf>
    <xf numFmtId="0" fontId="0" fillId="4" borderId="84" xfId="0" applyFont="1" applyFill="1" applyBorder="1" applyAlignment="1">
      <alignment horizontal="center"/>
    </xf>
    <xf numFmtId="0" fontId="25" fillId="9" borderId="78" xfId="0" applyFont="1" applyFill="1" applyBorder="1" applyAlignment="1">
      <alignment horizontal="center"/>
    </xf>
    <xf numFmtId="0" fontId="25" fillId="9" borderId="79" xfId="0" applyFont="1" applyFill="1" applyBorder="1" applyAlignment="1">
      <alignment horizontal="center"/>
    </xf>
    <xf numFmtId="0" fontId="25" fillId="9" borderId="0" xfId="0" applyFont="1" applyFill="1" applyBorder="1" applyAlignment="1">
      <alignment horizontal="center"/>
    </xf>
    <xf numFmtId="0" fontId="25" fillId="9" borderId="81" xfId="0" applyFont="1" applyFill="1" applyBorder="1" applyAlignment="1">
      <alignment horizontal="center"/>
    </xf>
    <xf numFmtId="0" fontId="25" fillId="9" borderId="83" xfId="0" applyFont="1" applyFill="1" applyBorder="1" applyAlignment="1">
      <alignment horizontal="center"/>
    </xf>
    <xf numFmtId="0" fontId="25" fillId="9" borderId="84" xfId="0" applyFont="1" applyFill="1" applyBorder="1" applyAlignment="1">
      <alignment horizontal="center"/>
    </xf>
    <xf numFmtId="0" fontId="0" fillId="6" borderId="0" xfId="0" applyFont="1" applyFill="1" applyAlignment="1">
      <alignment horizontal="center"/>
    </xf>
    <xf numFmtId="0" fontId="0" fillId="4" borderId="79" xfId="0" applyFont="1" applyFill="1" applyBorder="1" applyAlignment="1">
      <alignment horizontal="center"/>
    </xf>
    <xf numFmtId="0" fontId="25" fillId="9" borderId="0" xfId="0" applyFont="1" applyFill="1" applyAlignment="1">
      <alignment horizontal="center"/>
    </xf>
    <xf numFmtId="0" fontId="25" fillId="9" borderId="0" xfId="0" applyFont="1" applyFill="1" applyBorder="1" applyAlignment="1">
      <alignment horizontal="center" vertical="center"/>
    </xf>
    <xf numFmtId="0" fontId="0" fillId="6" borderId="0" xfId="0" applyFont="1" applyFill="1" applyBorder="1" applyAlignment="1">
      <alignment horizontal="center" vertical="center"/>
    </xf>
    <xf numFmtId="0" fontId="4" fillId="16" borderId="1" xfId="0" applyFont="1" applyFill="1" applyBorder="1" applyAlignment="1">
      <alignment horizontal="center" vertical="center"/>
    </xf>
    <xf numFmtId="9" fontId="3"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9" borderId="27" xfId="0" applyFill="1" applyBorder="1" applyAlignment="1">
      <alignment horizontal="center" vertical="center"/>
    </xf>
    <xf numFmtId="0" fontId="0" fillId="9" borderId="1" xfId="0" applyFill="1" applyBorder="1" applyAlignment="1">
      <alignment horizontal="center" vertic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23" fillId="6"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0" borderId="0" xfId="0" applyFont="1" applyAlignment="1">
      <alignment vertical="center"/>
    </xf>
    <xf numFmtId="0" fontId="23" fillId="0" borderId="0" xfId="0" applyFont="1" applyAlignment="1">
      <alignment horizontal="center" vertical="center"/>
    </xf>
    <xf numFmtId="3" fontId="1" fillId="0" borderId="45" xfId="0" applyNumberFormat="1" applyFont="1" applyFill="1" applyBorder="1" applyAlignment="1" applyProtection="1">
      <alignment horizontal="center" vertical="center" wrapText="1"/>
      <protection hidden="1"/>
    </xf>
    <xf numFmtId="3" fontId="1" fillId="0" borderId="10" xfId="0" applyNumberFormat="1" applyFont="1" applyFill="1" applyBorder="1" applyAlignment="1" applyProtection="1">
      <alignment horizontal="center" vertical="center" wrapText="1"/>
      <protection hidden="1"/>
    </xf>
    <xf numFmtId="3" fontId="1" fillId="0" borderId="12" xfId="0" applyNumberFormat="1" applyFont="1" applyFill="1" applyBorder="1" applyAlignment="1" applyProtection="1">
      <alignment horizontal="center" vertical="center" wrapText="1"/>
      <protection hidden="1"/>
    </xf>
    <xf numFmtId="14" fontId="14" fillId="0" borderId="88" xfId="0" applyNumberFormat="1" applyFont="1" applyFill="1" applyBorder="1" applyAlignment="1" applyProtection="1">
      <alignment horizontal="center" vertical="center" wrapText="1"/>
      <protection hidden="1"/>
    </xf>
    <xf numFmtId="14" fontId="14" fillId="0" borderId="89" xfId="0" applyNumberFormat="1" applyFont="1" applyFill="1" applyBorder="1" applyAlignment="1" applyProtection="1">
      <alignment horizontal="center" vertical="center" wrapText="1"/>
      <protection hidden="1"/>
    </xf>
    <xf numFmtId="0" fontId="8" fillId="0" borderId="9" xfId="0" applyFont="1" applyFill="1" applyBorder="1" applyAlignment="1" applyProtection="1">
      <alignment horizontal="center" vertical="center" wrapText="1"/>
      <protection hidden="1"/>
    </xf>
    <xf numFmtId="0" fontId="14" fillId="0" borderId="90" xfId="0" applyFont="1" applyFill="1" applyBorder="1" applyAlignment="1" applyProtection="1">
      <alignment horizontal="justify" vertical="center" wrapText="1"/>
      <protection hidden="1"/>
    </xf>
    <xf numFmtId="0" fontId="8" fillId="0" borderId="46"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center" vertical="center" wrapText="1"/>
      <protection hidden="1"/>
    </xf>
    <xf numFmtId="14" fontId="14"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0" fontId="7" fillId="0" borderId="0" xfId="0" applyFont="1" applyFill="1" applyAlignment="1" applyProtection="1">
      <alignment horizontal="center" vertical="center" wrapText="1"/>
      <protection hidden="1"/>
    </xf>
    <xf numFmtId="14" fontId="0" fillId="0" borderId="11" xfId="0" applyNumberFormat="1" applyFont="1" applyFill="1" applyBorder="1" applyAlignment="1" applyProtection="1">
      <alignment horizontal="center" vertical="center" wrapText="1"/>
      <protection hidden="1"/>
    </xf>
    <xf numFmtId="0" fontId="8" fillId="4" borderId="92" xfId="0" applyFont="1" applyFill="1" applyBorder="1" applyAlignment="1">
      <alignment horizontal="center" vertical="center"/>
    </xf>
    <xf numFmtId="0" fontId="8" fillId="4" borderId="93" xfId="0" applyFont="1" applyFill="1" applyBorder="1" applyAlignment="1">
      <alignment horizontal="center" vertical="center"/>
    </xf>
    <xf numFmtId="9" fontId="8" fillId="4" borderId="93" xfId="1" applyFont="1" applyFill="1" applyBorder="1" applyAlignment="1">
      <alignment horizontal="center" vertical="center"/>
    </xf>
    <xf numFmtId="9" fontId="8" fillId="4" borderId="94" xfId="1" applyFont="1" applyFill="1" applyBorder="1" applyAlignment="1">
      <alignment horizontal="center" vertical="center"/>
    </xf>
    <xf numFmtId="0" fontId="8" fillId="4" borderId="95" xfId="0" applyFont="1" applyFill="1" applyBorder="1" applyAlignment="1">
      <alignment horizontal="justify" vertical="top" wrapText="1"/>
    </xf>
    <xf numFmtId="0" fontId="14" fillId="0" borderId="65" xfId="0" applyFont="1" applyBorder="1" applyAlignment="1">
      <alignment horizontal="justify" vertical="center" wrapText="1"/>
    </xf>
    <xf numFmtId="0" fontId="11" fillId="0" borderId="0" xfId="0" applyFont="1" applyFill="1" applyAlignment="1" applyProtection="1">
      <alignment horizontal="left"/>
      <protection hidden="1"/>
    </xf>
    <xf numFmtId="0" fontId="26" fillId="0" borderId="1" xfId="0" applyFont="1" applyBorder="1" applyAlignment="1">
      <alignment horizontal="left" vertical="center" wrapText="1"/>
    </xf>
    <xf numFmtId="9" fontId="26" fillId="0" borderId="1" xfId="0" applyNumberFormat="1" applyFont="1" applyFill="1" applyBorder="1" applyAlignment="1">
      <alignment horizontal="center" vertical="center"/>
    </xf>
    <xf numFmtId="0" fontId="26" fillId="0" borderId="11" xfId="0" applyFont="1" applyFill="1" applyBorder="1" applyAlignment="1">
      <alignment horizontal="left" vertical="center" wrapText="1"/>
    </xf>
    <xf numFmtId="0" fontId="26" fillId="0" borderId="1" xfId="0" applyFont="1" applyFill="1" applyBorder="1" applyAlignment="1">
      <alignment horizontal="center" vertical="center"/>
    </xf>
    <xf numFmtId="0" fontId="15" fillId="0" borderId="63" xfId="0" applyFont="1" applyFill="1" applyBorder="1" applyAlignment="1">
      <alignment horizontal="justify" vertical="top" wrapText="1"/>
    </xf>
    <xf numFmtId="0" fontId="15" fillId="0" borderId="14" xfId="0" applyFont="1" applyFill="1" applyBorder="1" applyAlignment="1">
      <alignment horizontal="justify" vertical="top" wrapText="1"/>
    </xf>
    <xf numFmtId="0" fontId="26" fillId="0" borderId="11" xfId="0" applyFont="1" applyFill="1" applyBorder="1" applyAlignment="1">
      <alignment horizontal="justify" vertical="top" wrapText="1"/>
    </xf>
    <xf numFmtId="0" fontId="26" fillId="0" borderId="13" xfId="0" applyFont="1" applyFill="1" applyBorder="1" applyAlignment="1">
      <alignment horizontal="center" vertical="center" wrapText="1"/>
    </xf>
    <xf numFmtId="0" fontId="26" fillId="0" borderId="14" xfId="0" applyFont="1" applyFill="1" applyBorder="1" applyAlignment="1">
      <alignment horizontal="justify" vertical="top" wrapText="1"/>
    </xf>
    <xf numFmtId="0" fontId="26" fillId="2" borderId="11" xfId="0" applyFont="1" applyFill="1" applyBorder="1" applyAlignment="1">
      <alignment horizontal="left" vertical="center" wrapText="1"/>
    </xf>
    <xf numFmtId="16" fontId="0" fillId="0" borderId="73" xfId="0" applyNumberFormat="1" applyBorder="1" applyAlignment="1">
      <alignment horizontal="center" vertical="center" wrapText="1"/>
    </xf>
    <xf numFmtId="14" fontId="26" fillId="2" borderId="65" xfId="0" applyNumberFormat="1" applyFont="1" applyFill="1" applyBorder="1" applyAlignment="1">
      <alignment horizontal="left" vertical="center" wrapText="1"/>
    </xf>
    <xf numFmtId="0" fontId="0" fillId="0" borderId="1" xfId="0" applyFont="1" applyBorder="1" applyAlignment="1" applyProtection="1">
      <alignment horizontal="left" vertical="center" wrapText="1"/>
      <protection locked="0"/>
    </xf>
    <xf numFmtId="0" fontId="0" fillId="0" borderId="0" xfId="0" applyFont="1" applyAlignment="1">
      <alignment horizontal="left"/>
    </xf>
    <xf numFmtId="0" fontId="0" fillId="0" borderId="1" xfId="0" applyFont="1" applyBorder="1" applyAlignment="1">
      <alignment horizontal="left" wrapText="1"/>
    </xf>
    <xf numFmtId="0" fontId="0" fillId="2" borderId="64" xfId="0" applyFont="1" applyFill="1" applyBorder="1" applyAlignment="1">
      <alignment horizontal="left" vertical="top" wrapText="1"/>
    </xf>
    <xf numFmtId="0" fontId="0" fillId="2" borderId="75" xfId="0" applyFont="1" applyFill="1" applyBorder="1" applyAlignment="1">
      <alignment horizontal="left" vertical="top" wrapText="1"/>
    </xf>
    <xf numFmtId="0" fontId="0" fillId="0" borderId="6" xfId="0" applyFont="1" applyBorder="1" applyAlignment="1">
      <alignment horizontal="left" vertical="top" wrapText="1"/>
    </xf>
    <xf numFmtId="0" fontId="1" fillId="0" borderId="13" xfId="0" applyFont="1" applyFill="1" applyBorder="1" applyAlignment="1">
      <alignment horizontal="center" vertical="center" wrapText="1"/>
    </xf>
    <xf numFmtId="0" fontId="8" fillId="2" borderId="25" xfId="0" applyFont="1" applyFill="1" applyBorder="1" applyAlignment="1" applyProtection="1">
      <alignment horizontal="center" vertical="center" wrapText="1"/>
      <protection hidden="1"/>
    </xf>
    <xf numFmtId="0" fontId="14" fillId="0" borderId="13" xfId="0" applyFont="1" applyBorder="1" applyAlignment="1" applyProtection="1">
      <alignment horizontal="justify" vertical="center" wrapText="1"/>
      <protection hidden="1"/>
    </xf>
    <xf numFmtId="14" fontId="0" fillId="0" borderId="14" xfId="0" applyNumberFormat="1" applyFill="1" applyBorder="1" applyAlignment="1" applyProtection="1">
      <alignment horizontal="center" vertical="center"/>
      <protection hidden="1"/>
    </xf>
    <xf numFmtId="0" fontId="8" fillId="4" borderId="92" xfId="0" applyFont="1" applyFill="1" applyBorder="1" applyAlignment="1" applyProtection="1">
      <alignment horizontal="center" vertical="center"/>
      <protection hidden="1"/>
    </xf>
    <xf numFmtId="0" fontId="8" fillId="4" borderId="93" xfId="0" applyFont="1" applyFill="1" applyBorder="1" applyAlignment="1" applyProtection="1">
      <alignment horizontal="center" vertical="center" wrapText="1"/>
      <protection hidden="1"/>
    </xf>
    <xf numFmtId="9" fontId="8" fillId="4" borderId="93" xfId="1" applyFont="1" applyFill="1" applyBorder="1" applyAlignment="1" applyProtection="1">
      <alignment horizontal="center" vertical="center"/>
      <protection hidden="1"/>
    </xf>
    <xf numFmtId="9" fontId="8" fillId="4" borderId="94" xfId="1" applyFont="1" applyFill="1" applyBorder="1" applyAlignment="1" applyProtection="1">
      <alignment horizontal="center" vertical="center" wrapText="1"/>
      <protection hidden="1"/>
    </xf>
    <xf numFmtId="0" fontId="8" fillId="4" borderId="95" xfId="0" applyFont="1" applyFill="1" applyBorder="1" applyAlignment="1" applyProtection="1">
      <alignment horizontal="justify" vertical="top" wrapText="1"/>
      <protection hidden="1"/>
    </xf>
    <xf numFmtId="0" fontId="1" fillId="0" borderId="71" xfId="0" applyFont="1" applyFill="1" applyBorder="1" applyAlignment="1" applyProtection="1">
      <alignment horizontal="center" vertical="center"/>
      <protection hidden="1"/>
    </xf>
    <xf numFmtId="0" fontId="1" fillId="0" borderId="44" xfId="0" applyFont="1" applyFill="1" applyBorder="1" applyAlignment="1" applyProtection="1">
      <alignment horizontal="center" vertical="center"/>
      <protection hidden="1"/>
    </xf>
    <xf numFmtId="0" fontId="1" fillId="0" borderId="39" xfId="0" applyFont="1" applyFill="1" applyBorder="1" applyAlignment="1" applyProtection="1">
      <alignment horizontal="center" vertical="center"/>
      <protection hidden="1"/>
    </xf>
    <xf numFmtId="0" fontId="1" fillId="0" borderId="98" xfId="0" applyFont="1" applyFill="1" applyBorder="1" applyAlignment="1" applyProtection="1">
      <alignment horizontal="center" vertical="center" wrapText="1"/>
      <protection hidden="1"/>
    </xf>
    <xf numFmtId="0" fontId="1" fillId="0" borderId="40" xfId="0" applyFont="1" applyFill="1" applyBorder="1" applyAlignment="1" applyProtection="1">
      <alignment horizontal="justify" vertical="top" wrapText="1"/>
      <protection hidden="1"/>
    </xf>
    <xf numFmtId="0" fontId="8" fillId="4" borderId="93" xfId="0" applyFont="1" applyFill="1" applyBorder="1" applyAlignment="1" applyProtection="1">
      <alignment horizontal="center" vertical="center"/>
      <protection hidden="1"/>
    </xf>
    <xf numFmtId="9" fontId="8" fillId="4" borderId="94" xfId="1" applyFont="1" applyFill="1" applyBorder="1" applyAlignment="1" applyProtection="1">
      <alignment horizontal="center" vertical="center"/>
      <protection hidden="1"/>
    </xf>
    <xf numFmtId="9" fontId="8" fillId="4" borderId="47" xfId="1" applyFont="1" applyFill="1" applyBorder="1" applyAlignment="1" applyProtection="1">
      <alignment horizontal="center" vertical="center" wrapText="1"/>
      <protection hidden="1"/>
    </xf>
    <xf numFmtId="9" fontId="8" fillId="4" borderId="93" xfId="1" applyFont="1" applyFill="1" applyBorder="1" applyAlignment="1" applyProtection="1">
      <alignment horizontal="center" vertical="center" wrapText="1"/>
      <protection hidden="1"/>
    </xf>
    <xf numFmtId="0" fontId="14" fillId="0" borderId="99" xfId="0" applyFont="1" applyBorder="1" applyAlignment="1">
      <alignment horizontal="center" vertical="center" wrapText="1"/>
    </xf>
    <xf numFmtId="16" fontId="0" fillId="0" borderId="100" xfId="0" applyNumberFormat="1" applyBorder="1" applyAlignment="1">
      <alignment horizontal="center" vertical="center" wrapText="1"/>
    </xf>
    <xf numFmtId="0" fontId="0" fillId="0" borderId="93" xfId="0" applyFill="1" applyBorder="1" applyAlignment="1">
      <alignment horizontal="left" vertical="center" wrapText="1"/>
    </xf>
    <xf numFmtId="0" fontId="0" fillId="0" borderId="93" xfId="0" applyFill="1" applyBorder="1" applyAlignment="1">
      <alignment horizontal="center" vertical="center" wrapText="1"/>
    </xf>
    <xf numFmtId="0" fontId="0" fillId="0" borderId="97" xfId="0" applyFill="1" applyBorder="1" applyAlignment="1">
      <alignment horizontal="center" vertical="center" wrapText="1"/>
    </xf>
    <xf numFmtId="0" fontId="26" fillId="0" borderId="0" xfId="0" applyFont="1" applyBorder="1" applyAlignment="1">
      <alignment vertical="center" wrapText="1"/>
    </xf>
    <xf numFmtId="14" fontId="26" fillId="0" borderId="102" xfId="0" applyNumberFormat="1" applyFont="1" applyFill="1" applyBorder="1" applyAlignment="1">
      <alignment horizontal="left" vertical="center" wrapText="1"/>
    </xf>
    <xf numFmtId="14" fontId="26" fillId="0" borderId="102" xfId="0" applyNumberFormat="1" applyFont="1" applyBorder="1" applyAlignment="1">
      <alignment horizontal="left" vertical="center" wrapText="1"/>
    </xf>
    <xf numFmtId="0" fontId="26" fillId="0" borderId="103" xfId="0" applyFont="1" applyBorder="1" applyAlignment="1">
      <alignment horizontal="center" vertical="center"/>
    </xf>
    <xf numFmtId="0" fontId="26" fillId="0" borderId="103" xfId="0" applyFont="1" applyFill="1" applyBorder="1" applyAlignment="1">
      <alignment horizontal="center" vertical="center" wrapText="1"/>
    </xf>
    <xf numFmtId="0" fontId="26" fillId="0" borderId="103" xfId="0" applyFont="1" applyFill="1" applyBorder="1" applyAlignment="1">
      <alignment horizontal="left" vertical="center" wrapText="1"/>
    </xf>
    <xf numFmtId="0" fontId="26" fillId="0" borderId="103" xfId="0" applyFont="1" applyBorder="1" applyAlignment="1">
      <alignment horizontal="left" vertical="center" wrapText="1"/>
    </xf>
    <xf numFmtId="14" fontId="26" fillId="0" borderId="104" xfId="0" applyNumberFormat="1" applyFont="1" applyBorder="1" applyAlignment="1">
      <alignment horizontal="left" vertical="center" wrapText="1"/>
    </xf>
    <xf numFmtId="14" fontId="26" fillId="0" borderId="102" xfId="0" applyNumberFormat="1" applyFont="1" applyFill="1" applyBorder="1" applyAlignment="1" applyProtection="1">
      <alignment horizontal="center" vertical="center"/>
    </xf>
    <xf numFmtId="14" fontId="26" fillId="0" borderId="104" xfId="0" applyNumberFormat="1" applyFont="1" applyFill="1" applyBorder="1" applyAlignment="1" applyProtection="1">
      <alignment horizontal="center" vertical="center"/>
    </xf>
    <xf numFmtId="0" fontId="0" fillId="0" borderId="113" xfId="0" applyFont="1" applyBorder="1" applyAlignment="1">
      <alignment horizontal="left" wrapText="1"/>
    </xf>
    <xf numFmtId="0" fontId="1" fillId="2" borderId="18" xfId="0" applyFont="1" applyFill="1" applyBorder="1" applyAlignment="1">
      <alignment horizontal="justify" vertical="center" wrapText="1"/>
    </xf>
    <xf numFmtId="0" fontId="0" fillId="0" borderId="1" xfId="0" applyFont="1" applyBorder="1" applyAlignment="1">
      <alignment horizontal="left" vertical="top" wrapText="1"/>
    </xf>
    <xf numFmtId="17" fontId="11" fillId="0" borderId="0" xfId="0" applyNumberFormat="1" applyFont="1" applyFill="1" applyAlignment="1">
      <alignment horizontal="left" vertical="center"/>
    </xf>
    <xf numFmtId="0" fontId="1" fillId="0" borderId="4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1" xfId="0" applyFont="1" applyFill="1" applyBorder="1" applyAlignment="1">
      <alignment horizontal="justify" vertical="top" wrapText="1"/>
    </xf>
    <xf numFmtId="0" fontId="8"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8" xfId="0" applyFont="1" applyFill="1" applyBorder="1" applyAlignment="1">
      <alignment horizontal="justify" vertical="center" wrapText="1"/>
    </xf>
    <xf numFmtId="0" fontId="1" fillId="2" borderId="18" xfId="0" applyFont="1" applyFill="1" applyBorder="1" applyAlignment="1">
      <alignment horizontal="justify" vertical="center" wrapText="1"/>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8" fillId="0" borderId="1"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6" fillId="0" borderId="14" xfId="0" applyFont="1" applyFill="1" applyBorder="1" applyAlignment="1">
      <alignment horizontal="justify" vertical="top" wrapText="1"/>
    </xf>
    <xf numFmtId="1" fontId="8" fillId="0" borderId="45" xfId="0" applyNumberFormat="1" applyFont="1" applyFill="1" applyBorder="1" applyAlignment="1" applyProtection="1">
      <alignment horizontal="center" vertical="center" wrapText="1"/>
      <protection hidden="1"/>
    </xf>
    <xf numFmtId="1" fontId="8" fillId="0" borderId="10" xfId="0" applyNumberFormat="1" applyFont="1" applyFill="1" applyBorder="1" applyAlignment="1" applyProtection="1">
      <alignment horizontal="center" vertical="center" wrapText="1"/>
      <protection hidden="1"/>
    </xf>
    <xf numFmtId="0" fontId="26" fillId="0" borderId="119" xfId="0" applyFont="1" applyFill="1" applyBorder="1" applyAlignment="1">
      <alignment horizontal="justify" vertical="center" wrapText="1"/>
    </xf>
    <xf numFmtId="0" fontId="26" fillId="0" borderId="103" xfId="0" applyFont="1" applyFill="1" applyBorder="1" applyAlignment="1">
      <alignment horizontal="justify" vertical="center" wrapText="1"/>
    </xf>
    <xf numFmtId="0" fontId="26" fillId="0" borderId="120" xfId="0" applyFont="1" applyBorder="1" applyAlignment="1">
      <alignment horizontal="center" vertical="center" wrapText="1"/>
    </xf>
    <xf numFmtId="0" fontId="26" fillId="0" borderId="65" xfId="0" applyFont="1" applyFill="1" applyBorder="1" applyAlignment="1">
      <alignment horizontal="justify" vertical="center" wrapText="1"/>
    </xf>
    <xf numFmtId="0" fontId="26" fillId="0" borderId="66" xfId="0" applyFont="1" applyBorder="1" applyAlignment="1">
      <alignment horizontal="center" vertical="center" wrapText="1"/>
    </xf>
    <xf numFmtId="14" fontId="26" fillId="0" borderId="65" xfId="0" applyNumberFormat="1" applyFont="1" applyFill="1" applyBorder="1" applyAlignment="1" applyProtection="1">
      <alignment horizontal="center" vertical="center"/>
    </xf>
    <xf numFmtId="0" fontId="26" fillId="0" borderId="65" xfId="0" applyFont="1" applyBorder="1" applyAlignment="1" applyProtection="1">
      <alignment vertical="center" wrapText="1"/>
    </xf>
    <xf numFmtId="0" fontId="26" fillId="0" borderId="0" xfId="0" applyFont="1" applyFill="1" applyAlignment="1">
      <alignment horizontal="justify" vertical="center" wrapText="1"/>
    </xf>
    <xf numFmtId="0" fontId="26" fillId="0" borderId="65" xfId="0" applyFont="1" applyBorder="1" applyAlignment="1">
      <alignment horizontal="center" vertical="center" wrapText="1"/>
    </xf>
    <xf numFmtId="0" fontId="26" fillId="0" borderId="121" xfId="0" applyFont="1" applyFill="1" applyBorder="1" applyAlignment="1">
      <alignment horizontal="justify" vertical="center" wrapText="1"/>
    </xf>
    <xf numFmtId="14" fontId="26" fillId="0" borderId="65" xfId="0" applyNumberFormat="1" applyFont="1" applyFill="1" applyBorder="1" applyAlignment="1" applyProtection="1">
      <alignment horizontal="center" vertical="center" wrapText="1"/>
    </xf>
    <xf numFmtId="14" fontId="26" fillId="0" borderId="65" xfId="0" applyNumberFormat="1" applyFont="1" applyFill="1" applyBorder="1" applyAlignment="1">
      <alignment horizontal="center" vertical="center" wrapText="1"/>
    </xf>
    <xf numFmtId="0" fontId="41" fillId="0" borderId="65" xfId="0" applyFont="1" applyFill="1" applyBorder="1" applyAlignment="1">
      <alignment horizontal="center" vertical="center" wrapText="1"/>
    </xf>
    <xf numFmtId="0" fontId="27" fillId="7" borderId="6" xfId="0" applyFont="1" applyFill="1" applyBorder="1" applyAlignment="1" applyProtection="1">
      <alignment horizontal="left" vertical="center" wrapText="1"/>
    </xf>
    <xf numFmtId="14" fontId="27" fillId="7" borderId="6" xfId="0" applyNumberFormat="1" applyFont="1" applyFill="1" applyBorder="1" applyAlignment="1" applyProtection="1">
      <alignment horizontal="center" vertical="center" wrapText="1"/>
    </xf>
    <xf numFmtId="0" fontId="0" fillId="2" borderId="1" xfId="0" applyFont="1" applyFill="1" applyBorder="1" applyAlignment="1">
      <alignment horizontal="left" vertical="top" wrapText="1"/>
    </xf>
    <xf numFmtId="0" fontId="0" fillId="0" borderId="1" xfId="0" applyFont="1" applyBorder="1" applyAlignment="1">
      <alignment horizontal="left" vertical="center" wrapText="1"/>
    </xf>
    <xf numFmtId="0" fontId="0" fillId="0" borderId="1" xfId="0" applyFont="1" applyFill="1" applyBorder="1" applyAlignment="1">
      <alignment horizontal="center" vertical="center"/>
    </xf>
    <xf numFmtId="0" fontId="37" fillId="0" borderId="0" xfId="0" applyFont="1" applyFill="1" applyAlignment="1">
      <alignment horizontal="center" vertic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164" fontId="0" fillId="0" borderId="0" xfId="0" applyNumberFormat="1" applyFont="1" applyFill="1" applyAlignment="1">
      <alignment horizontal="center" vertical="center"/>
    </xf>
    <xf numFmtId="0" fontId="0" fillId="0" borderId="0" xfId="0" applyFont="1" applyFill="1" applyAlignment="1">
      <alignment horizontal="justify" vertical="top" wrapText="1"/>
    </xf>
    <xf numFmtId="0" fontId="0" fillId="0" borderId="0" xfId="0" applyFont="1" applyFill="1" applyBorder="1" applyAlignment="1">
      <alignment horizontal="center" vertical="center"/>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Border="1" applyAlignment="1">
      <alignment vertical="center" wrapText="1"/>
    </xf>
    <xf numFmtId="0" fontId="0" fillId="0" borderId="0" xfId="0" applyFont="1" applyFill="1"/>
    <xf numFmtId="0" fontId="0" fillId="0" borderId="0" xfId="0" applyFont="1" applyFill="1" applyAlignment="1">
      <alignment wrapText="1"/>
    </xf>
    <xf numFmtId="0" fontId="0" fillId="0" borderId="0" xfId="0" applyFont="1" applyFill="1" applyAlignment="1"/>
    <xf numFmtId="0" fontId="37" fillId="0" borderId="0" xfId="0" applyFont="1" applyFill="1" applyAlignment="1"/>
    <xf numFmtId="0" fontId="37" fillId="0" borderId="0" xfId="0" applyFont="1" applyFill="1" applyAlignment="1">
      <alignment horizontal="left"/>
    </xf>
    <xf numFmtId="0" fontId="0" fillId="0" borderId="0" xfId="0" applyFont="1" applyFill="1" applyAlignment="1">
      <alignment vertical="center"/>
    </xf>
    <xf numFmtId="17" fontId="37" fillId="0" borderId="0" xfId="0" applyNumberFormat="1" applyFont="1" applyFill="1" applyAlignment="1">
      <alignment horizontal="left" vertical="center"/>
    </xf>
    <xf numFmtId="0" fontId="0" fillId="0" borderId="0" xfId="0" applyFont="1" applyFill="1" applyBorder="1" applyAlignment="1">
      <alignment horizontal="center" vertical="center" wrapText="1"/>
    </xf>
    <xf numFmtId="0" fontId="4" fillId="5" borderId="106" xfId="0" applyFont="1" applyFill="1" applyBorder="1" applyAlignment="1">
      <alignment horizontal="center" vertical="center" wrapText="1"/>
    </xf>
    <xf numFmtId="0" fontId="4" fillId="3" borderId="106" xfId="0" applyFont="1" applyFill="1" applyBorder="1" applyAlignment="1">
      <alignment horizontal="left" vertical="center"/>
    </xf>
    <xf numFmtId="0" fontId="4" fillId="3" borderId="107" xfId="0" applyFont="1" applyFill="1" applyBorder="1" applyAlignment="1">
      <alignment horizontal="center" vertical="center" wrapText="1"/>
    </xf>
    <xf numFmtId="14" fontId="39" fillId="3" borderId="108" xfId="0" applyNumberFormat="1" applyFont="1" applyFill="1" applyBorder="1" applyAlignment="1">
      <alignment horizontal="center" vertical="center"/>
    </xf>
    <xf numFmtId="0" fontId="4" fillId="3" borderId="35" xfId="0" applyFont="1" applyFill="1" applyBorder="1" applyAlignment="1">
      <alignment horizontal="left" vertical="center"/>
    </xf>
    <xf numFmtId="0" fontId="4" fillId="3" borderId="37" xfId="0" applyFont="1" applyFill="1" applyBorder="1" applyAlignment="1">
      <alignment horizontal="center" vertical="center" wrapText="1"/>
    </xf>
    <xf numFmtId="14" fontId="39" fillId="3" borderId="45" xfId="0" applyNumberFormat="1" applyFont="1" applyFill="1" applyBorder="1" applyAlignment="1">
      <alignment horizontal="center" vertical="center"/>
    </xf>
    <xf numFmtId="0" fontId="4" fillId="3" borderId="92" xfId="0" applyFont="1" applyFill="1" applyBorder="1" applyAlignment="1">
      <alignment horizontal="center" vertical="center" wrapText="1"/>
    </xf>
    <xf numFmtId="0" fontId="4" fillId="3" borderId="6" xfId="0" applyFont="1" applyFill="1" applyBorder="1" applyAlignment="1">
      <alignment horizontal="center" vertical="center" wrapText="1"/>
    </xf>
    <xf numFmtId="164" fontId="4" fillId="3" borderId="6" xfId="0" applyNumberFormat="1" applyFont="1" applyFill="1" applyBorder="1" applyAlignment="1">
      <alignment horizontal="center" vertical="center" wrapText="1"/>
    </xf>
    <xf numFmtId="14" fontId="4" fillId="3" borderId="20" xfId="0" applyNumberFormat="1" applyFont="1" applyFill="1" applyBorder="1" applyAlignment="1">
      <alignment horizontal="center" vertical="center" wrapText="1"/>
    </xf>
    <xf numFmtId="0" fontId="4" fillId="3" borderId="5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4" borderId="112" xfId="0" applyFont="1" applyFill="1" applyBorder="1" applyAlignment="1">
      <alignment horizontal="center" vertical="center" wrapText="1"/>
    </xf>
    <xf numFmtId="0" fontId="48" fillId="4" borderId="112" xfId="0" applyFont="1" applyFill="1" applyBorder="1" applyAlignment="1">
      <alignment horizontal="left" vertical="center" wrapText="1"/>
    </xf>
    <xf numFmtId="164" fontId="4" fillId="4" borderId="107" xfId="0" applyNumberFormat="1" applyFont="1" applyFill="1" applyBorder="1" applyAlignment="1">
      <alignment horizontal="center" vertical="center"/>
    </xf>
    <xf numFmtId="0" fontId="4" fillId="4" borderId="92" xfId="0" applyFont="1" applyFill="1" applyBorder="1" applyAlignment="1">
      <alignment horizontal="center" vertical="center"/>
    </xf>
    <xf numFmtId="0" fontId="4" fillId="4" borderId="109" xfId="0" applyFont="1" applyFill="1" applyBorder="1" applyAlignment="1">
      <alignment horizontal="center" vertical="center"/>
    </xf>
    <xf numFmtId="9" fontId="4" fillId="4" borderId="109" xfId="1" applyFont="1" applyFill="1" applyBorder="1" applyAlignment="1">
      <alignment horizontal="center" vertical="center"/>
    </xf>
    <xf numFmtId="9" fontId="4" fillId="4" borderId="110" xfId="1" applyFont="1" applyFill="1" applyBorder="1" applyAlignment="1">
      <alignment horizontal="center" vertical="center"/>
    </xf>
    <xf numFmtId="0" fontId="4" fillId="4" borderId="111" xfId="0" applyFont="1" applyFill="1" applyBorder="1" applyAlignment="1">
      <alignment horizontal="justify" vertical="top" wrapText="1"/>
    </xf>
    <xf numFmtId="0" fontId="4" fillId="2" borderId="0" xfId="0" applyFont="1" applyFill="1" applyAlignment="1">
      <alignment horizontal="center" vertical="center"/>
    </xf>
    <xf numFmtId="0" fontId="4" fillId="4" borderId="41" xfId="0" applyFont="1" applyFill="1" applyBorder="1" applyAlignment="1">
      <alignment horizontal="center" vertical="center"/>
    </xf>
    <xf numFmtId="0" fontId="4" fillId="4" borderId="47" xfId="0" applyFont="1" applyFill="1" applyBorder="1" applyAlignment="1">
      <alignment horizontal="center" vertical="center"/>
    </xf>
    <xf numFmtId="9" fontId="4" fillId="4" borderId="47" xfId="1" applyFont="1" applyFill="1" applyBorder="1" applyAlignment="1">
      <alignment horizontal="center" vertical="center"/>
    </xf>
    <xf numFmtId="9" fontId="4" fillId="4" borderId="48" xfId="1" applyFont="1" applyFill="1" applyBorder="1" applyAlignment="1">
      <alignment horizontal="center" vertical="center"/>
    </xf>
    <xf numFmtId="0" fontId="4" fillId="4" borderId="49" xfId="0" applyFont="1" applyFill="1" applyBorder="1" applyAlignment="1">
      <alignment horizontal="justify" vertical="top" wrapText="1"/>
    </xf>
    <xf numFmtId="0" fontId="4" fillId="0" borderId="28" xfId="0" applyFont="1" applyFill="1" applyBorder="1" applyAlignment="1">
      <alignment horizontal="justify" vertical="top" wrapText="1"/>
    </xf>
    <xf numFmtId="0" fontId="4" fillId="0" borderId="0" xfId="0" applyFont="1" applyFill="1" applyAlignment="1">
      <alignment horizontal="center" vertical="center"/>
    </xf>
    <xf numFmtId="0" fontId="4" fillId="0" borderId="38" xfId="0" applyFont="1" applyFill="1" applyBorder="1" applyAlignment="1">
      <alignment horizontal="center" vertical="center" wrapText="1"/>
    </xf>
    <xf numFmtId="0" fontId="0" fillId="0" borderId="65" xfId="0" applyFont="1" applyFill="1" applyBorder="1" applyAlignment="1" applyProtection="1">
      <alignment horizontal="justify" vertical="center" wrapText="1"/>
    </xf>
    <xf numFmtId="0" fontId="0" fillId="0" borderId="39" xfId="0" applyFont="1" applyBorder="1" applyAlignment="1">
      <alignment horizontal="left" vertical="center" wrapText="1"/>
    </xf>
    <xf numFmtId="14" fontId="0" fillId="0" borderId="102" xfId="0" applyNumberFormat="1" applyFont="1" applyFill="1" applyBorder="1" applyAlignment="1" applyProtection="1">
      <alignment horizontal="center" vertical="center"/>
    </xf>
    <xf numFmtId="0" fontId="0" fillId="0" borderId="71" xfId="0" applyFont="1" applyFill="1" applyBorder="1" applyAlignment="1">
      <alignment horizontal="center" vertical="center"/>
    </xf>
    <xf numFmtId="0" fontId="4" fillId="0" borderId="17"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11" xfId="0" applyFont="1" applyFill="1" applyBorder="1" applyAlignment="1">
      <alignment horizontal="left" vertical="center" wrapText="1"/>
    </xf>
    <xf numFmtId="0" fontId="0" fillId="0" borderId="16" xfId="0" applyFont="1" applyFill="1" applyBorder="1" applyAlignment="1">
      <alignment horizontal="center" vertical="center"/>
    </xf>
    <xf numFmtId="0" fontId="0" fillId="0" borderId="28" xfId="0" applyFont="1" applyFill="1" applyBorder="1" applyAlignment="1">
      <alignment horizontal="justify" vertical="top" wrapText="1"/>
    </xf>
    <xf numFmtId="0" fontId="0" fillId="0" borderId="18" xfId="0" applyFont="1" applyFill="1" applyBorder="1" applyAlignment="1">
      <alignment horizontal="justify" vertical="top" wrapText="1"/>
    </xf>
    <xf numFmtId="164" fontId="4" fillId="4" borderId="107"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0" fontId="0" fillId="0" borderId="65" xfId="0" applyFont="1" applyBorder="1" applyAlignment="1" applyProtection="1">
      <alignment horizontal="justify" vertical="center" wrapText="1"/>
    </xf>
    <xf numFmtId="0" fontId="0" fillId="0" borderId="123" xfId="0" applyFont="1" applyBorder="1" applyAlignment="1">
      <alignment vertical="center" wrapText="1"/>
    </xf>
    <xf numFmtId="0" fontId="0" fillId="0" borderId="46" xfId="0" applyFont="1" applyFill="1" applyBorder="1" applyAlignment="1">
      <alignment horizontal="center" vertical="center"/>
    </xf>
    <xf numFmtId="0" fontId="0" fillId="0" borderId="27" xfId="0" applyFont="1" applyFill="1" applyBorder="1" applyAlignment="1">
      <alignment horizontal="center" vertical="center"/>
    </xf>
    <xf numFmtId="0" fontId="0" fillId="0" borderId="11" xfId="0" applyFont="1" applyFill="1" applyBorder="1" applyAlignment="1">
      <alignment horizontal="left" vertical="top" wrapText="1"/>
    </xf>
    <xf numFmtId="0" fontId="0" fillId="0" borderId="117" xfId="0" applyFont="1" applyBorder="1" applyAlignment="1">
      <alignment vertical="center" wrapText="1"/>
    </xf>
    <xf numFmtId="0" fontId="0" fillId="0" borderId="11" xfId="0" applyFont="1" applyFill="1" applyBorder="1" applyAlignment="1">
      <alignment horizontal="justify" vertical="top" wrapText="1"/>
    </xf>
    <xf numFmtId="0" fontId="0" fillId="0" borderId="65" xfId="0" applyFont="1" applyBorder="1" applyAlignment="1" applyProtection="1">
      <alignment horizontal="left" vertical="center" wrapText="1"/>
    </xf>
    <xf numFmtId="0" fontId="0" fillId="0" borderId="1" xfId="0" applyFont="1" applyBorder="1" applyAlignment="1">
      <alignment vertical="center" wrapText="1"/>
    </xf>
    <xf numFmtId="0" fontId="14" fillId="0" borderId="28" xfId="0" applyFont="1" applyFill="1" applyBorder="1" applyAlignment="1">
      <alignment horizontal="justify" vertical="top" wrapText="1"/>
    </xf>
    <xf numFmtId="0" fontId="0" fillId="0" borderId="24" xfId="0" applyFont="1" applyFill="1" applyBorder="1" applyAlignment="1">
      <alignment horizontal="center" vertical="center" wrapText="1"/>
    </xf>
    <xf numFmtId="0" fontId="47" fillId="0" borderId="11" xfId="0" applyFont="1" applyFill="1" applyBorder="1" applyAlignment="1">
      <alignment horizontal="justify" vertical="top" wrapText="1"/>
    </xf>
    <xf numFmtId="0" fontId="0" fillId="0" borderId="25" xfId="0" applyFont="1" applyFill="1" applyBorder="1" applyAlignment="1">
      <alignment horizontal="center" vertical="center" wrapText="1"/>
    </xf>
    <xf numFmtId="0" fontId="0" fillId="0" borderId="1" xfId="0" applyFont="1" applyBorder="1" applyAlignment="1">
      <alignment horizontal="justify" vertical="center" wrapText="1"/>
    </xf>
    <xf numFmtId="14" fontId="0" fillId="0" borderId="11" xfId="0" applyNumberFormat="1" applyFont="1" applyFill="1" applyBorder="1" applyAlignment="1">
      <alignment horizontal="center" vertical="center" wrapText="1"/>
    </xf>
    <xf numFmtId="0" fontId="0" fillId="2" borderId="11" xfId="0" applyFont="1" applyFill="1" applyBorder="1" applyAlignment="1">
      <alignment horizontal="left" vertical="center" wrapText="1"/>
    </xf>
    <xf numFmtId="0" fontId="4" fillId="4" borderId="93" xfId="0" applyFont="1" applyFill="1" applyBorder="1" applyAlignment="1">
      <alignment horizontal="center" vertical="center"/>
    </xf>
    <xf numFmtId="9" fontId="4" fillId="4" borderId="93" xfId="1" applyFont="1" applyFill="1" applyBorder="1" applyAlignment="1">
      <alignment horizontal="center" vertical="center"/>
    </xf>
    <xf numFmtId="9" fontId="4" fillId="4" borderId="94" xfId="1" applyFont="1" applyFill="1" applyBorder="1" applyAlignment="1">
      <alignment horizontal="center" vertical="center"/>
    </xf>
    <xf numFmtId="0" fontId="4" fillId="4" borderId="95" xfId="0" applyFont="1" applyFill="1" applyBorder="1" applyAlignment="1">
      <alignment horizontal="justify" vertical="top" wrapText="1"/>
    </xf>
    <xf numFmtId="0" fontId="0" fillId="0" borderId="65" xfId="0" applyFont="1" applyBorder="1" applyAlignment="1" applyProtection="1">
      <alignment horizontal="justify" vertical="center"/>
    </xf>
    <xf numFmtId="0" fontId="0" fillId="0" borderId="1" xfId="0" applyFont="1" applyFill="1" applyBorder="1" applyAlignment="1">
      <alignment vertical="center"/>
    </xf>
    <xf numFmtId="0" fontId="0" fillId="0" borderId="88" xfId="0" applyFont="1" applyFill="1" applyBorder="1" applyAlignment="1" applyProtection="1">
      <alignment horizontal="justify" vertical="top" wrapText="1"/>
      <protection hidden="1"/>
    </xf>
    <xf numFmtId="0" fontId="0" fillId="0" borderId="63" xfId="0" applyFont="1" applyFill="1" applyBorder="1" applyAlignment="1" applyProtection="1">
      <alignment horizontal="justify" vertical="top" wrapText="1"/>
      <protection hidden="1"/>
    </xf>
    <xf numFmtId="0" fontId="0" fillId="0" borderId="108" xfId="0" applyFont="1" applyFill="1" applyBorder="1" applyAlignment="1">
      <alignment horizontal="center" vertical="center"/>
    </xf>
    <xf numFmtId="0" fontId="4" fillId="0" borderId="5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63" xfId="0" applyFont="1" applyFill="1" applyBorder="1" applyAlignment="1">
      <alignment horizontal="justify" vertical="top" wrapText="1"/>
    </xf>
    <xf numFmtId="0" fontId="0" fillId="0" borderId="65" xfId="0" applyFont="1" applyBorder="1" applyAlignment="1" applyProtection="1">
      <alignment horizontal="justify" wrapText="1"/>
    </xf>
    <xf numFmtId="0" fontId="0" fillId="0" borderId="18" xfId="0" applyFont="1" applyFill="1" applyBorder="1" applyAlignment="1" applyProtection="1">
      <alignment horizontal="justify" vertical="top" wrapText="1"/>
      <protection hidden="1"/>
    </xf>
    <xf numFmtId="0" fontId="4" fillId="0" borderId="1" xfId="0" applyFont="1" applyFill="1" applyBorder="1" applyAlignment="1">
      <alignment horizontal="center" vertical="center"/>
    </xf>
    <xf numFmtId="0" fontId="4" fillId="0" borderId="25" xfId="0" applyFont="1" applyFill="1" applyBorder="1" applyAlignment="1">
      <alignment horizontal="center" vertical="center"/>
    </xf>
    <xf numFmtId="0" fontId="0" fillId="0" borderId="103" xfId="0" applyFont="1" applyBorder="1" applyAlignment="1" applyProtection="1">
      <alignment horizontal="justify" wrapText="1"/>
    </xf>
    <xf numFmtId="0" fontId="0" fillId="0" borderId="13" xfId="0" applyFont="1" applyFill="1" applyBorder="1" applyAlignment="1">
      <alignment vertical="center"/>
    </xf>
    <xf numFmtId="14" fontId="0" fillId="0" borderId="104" xfId="0" applyNumberFormat="1" applyFont="1" applyFill="1" applyBorder="1" applyAlignment="1" applyProtection="1">
      <alignment horizontal="center" vertical="center"/>
    </xf>
    <xf numFmtId="0" fontId="0"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98" xfId="0" applyFont="1" applyFill="1" applyBorder="1" applyAlignment="1">
      <alignment horizontal="center" vertical="center"/>
    </xf>
    <xf numFmtId="0" fontId="0" fillId="0" borderId="14" xfId="0" applyFont="1" applyFill="1" applyBorder="1" applyAlignment="1" applyProtection="1">
      <alignment horizontal="justify" vertical="top" wrapText="1"/>
      <protection hidden="1"/>
    </xf>
    <xf numFmtId="0" fontId="0" fillId="0" borderId="14" xfId="0" applyFont="1" applyFill="1" applyBorder="1" applyAlignment="1">
      <alignment horizontal="justify" vertical="top" wrapText="1"/>
    </xf>
    <xf numFmtId="0" fontId="49" fillId="0" borderId="0" xfId="3" applyFont="1" applyFill="1" applyBorder="1" applyAlignment="1" applyProtection="1">
      <alignment horizontal="center" vertical="center" wrapText="1"/>
    </xf>
    <xf numFmtId="0" fontId="15" fillId="0" borderId="0" xfId="3" applyFont="1" applyFill="1"/>
    <xf numFmtId="0" fontId="15" fillId="0" borderId="0" xfId="3" applyFont="1" applyFill="1" applyBorder="1"/>
    <xf numFmtId="0" fontId="51" fillId="0" borderId="0" xfId="3" applyFont="1" applyFill="1" applyBorder="1" applyAlignment="1" applyProtection="1">
      <alignment horizontal="left" vertical="top" wrapText="1"/>
    </xf>
    <xf numFmtId="0" fontId="50" fillId="0" borderId="0" xfId="3" applyFont="1" applyFill="1" applyBorder="1" applyAlignment="1" applyProtection="1">
      <alignment horizontal="left" vertical="center" wrapText="1"/>
    </xf>
    <xf numFmtId="14" fontId="50" fillId="0" borderId="6" xfId="3" applyNumberFormat="1" applyFont="1" applyFill="1" applyBorder="1" applyAlignment="1" applyProtection="1">
      <alignment horizontal="center" vertical="center" wrapText="1"/>
    </xf>
    <xf numFmtId="0" fontId="29" fillId="0" borderId="4" xfId="3" applyFont="1" applyFill="1" applyBorder="1" applyAlignment="1">
      <alignment horizontal="center" vertical="center" wrapText="1"/>
    </xf>
    <xf numFmtId="0" fontId="50" fillId="0" borderId="54" xfId="3" applyFont="1" applyFill="1" applyBorder="1" applyAlignment="1" applyProtection="1">
      <alignment horizontal="center" vertical="center" wrapText="1"/>
    </xf>
    <xf numFmtId="0" fontId="50" fillId="0" borderId="55" xfId="3" applyFont="1" applyFill="1" applyBorder="1" applyAlignment="1" applyProtection="1">
      <alignment horizontal="center" vertical="center" wrapText="1"/>
    </xf>
    <xf numFmtId="0" fontId="50" fillId="0" borderId="57" xfId="3" applyFont="1" applyFill="1" applyBorder="1" applyAlignment="1" applyProtection="1">
      <alignment horizontal="center" vertical="center" wrapText="1"/>
    </xf>
    <xf numFmtId="0" fontId="29" fillId="0" borderId="4" xfId="3" applyFont="1" applyFill="1" applyBorder="1" applyAlignment="1">
      <alignment horizontal="center" vertical="center"/>
    </xf>
    <xf numFmtId="0" fontId="50" fillId="0" borderId="52" xfId="3" applyFont="1" applyFill="1" applyBorder="1" applyAlignment="1" applyProtection="1">
      <alignment horizontal="center" vertical="center" wrapText="1"/>
    </xf>
    <xf numFmtId="0" fontId="50" fillId="0" borderId="52" xfId="3" applyFont="1" applyFill="1" applyBorder="1" applyAlignment="1" applyProtection="1">
      <alignment horizontal="center" vertical="center"/>
    </xf>
    <xf numFmtId="0" fontId="29" fillId="0" borderId="52" xfId="3" applyFont="1" applyFill="1" applyBorder="1" applyAlignment="1">
      <alignment horizontal="center" vertical="center"/>
    </xf>
    <xf numFmtId="0" fontId="29" fillId="0" borderId="60" xfId="3" applyFont="1" applyFill="1" applyBorder="1" applyAlignment="1">
      <alignment horizontal="center" vertical="center"/>
    </xf>
    <xf numFmtId="9" fontId="50" fillId="0" borderId="52" xfId="1" applyFont="1" applyFill="1" applyBorder="1" applyAlignment="1" applyProtection="1">
      <alignment horizontal="center" vertical="center"/>
    </xf>
    <xf numFmtId="0" fontId="51" fillId="0" borderId="87" xfId="0" applyFont="1" applyFill="1" applyBorder="1" applyAlignment="1" applyProtection="1">
      <alignment horizontal="left" vertical="center" wrapText="1"/>
    </xf>
    <xf numFmtId="0" fontId="52" fillId="0" borderId="52" xfId="0" applyFont="1" applyFill="1" applyBorder="1" applyAlignment="1" applyProtection="1">
      <alignment horizontal="center" vertical="center"/>
      <protection hidden="1"/>
    </xf>
    <xf numFmtId="0" fontId="51" fillId="0" borderId="58" xfId="0" applyFont="1" applyFill="1" applyBorder="1" applyAlignment="1" applyProtection="1">
      <alignment horizontal="left" vertical="center" wrapText="1"/>
    </xf>
    <xf numFmtId="0" fontId="26" fillId="0" borderId="52" xfId="3" applyFont="1" applyFill="1" applyBorder="1" applyAlignment="1">
      <alignment horizontal="left" vertical="center" wrapText="1"/>
    </xf>
    <xf numFmtId="0" fontId="15" fillId="0" borderId="60" xfId="3" applyFont="1" applyFill="1" applyBorder="1" applyAlignment="1">
      <alignment horizontal="justify" vertical="top" wrapText="1"/>
    </xf>
    <xf numFmtId="0" fontId="26" fillId="0" borderId="10" xfId="0" applyFont="1" applyFill="1" applyBorder="1" applyAlignment="1">
      <alignment horizontal="center" vertical="center"/>
    </xf>
    <xf numFmtId="0" fontId="52" fillId="0" borderId="17" xfId="0" applyFont="1" applyFill="1" applyBorder="1" applyAlignment="1">
      <alignment horizontal="center" vertical="center"/>
    </xf>
    <xf numFmtId="0" fontId="26" fillId="0" borderId="27" xfId="0" applyFont="1" applyFill="1" applyBorder="1" applyAlignment="1">
      <alignment horizontal="center" vertical="center"/>
    </xf>
    <xf numFmtId="0" fontId="53" fillId="0" borderId="11" xfId="0" applyFont="1" applyFill="1" applyBorder="1" applyAlignment="1">
      <alignment horizontal="justify" vertical="top" wrapText="1"/>
    </xf>
    <xf numFmtId="0" fontId="26" fillId="0" borderId="0" xfId="0" applyFont="1" applyFill="1" applyAlignment="1">
      <alignment horizontal="center" vertical="center" wrapText="1"/>
    </xf>
    <xf numFmtId="0" fontId="26" fillId="0" borderId="0" xfId="0" applyFont="1" applyFill="1" applyAlignment="1">
      <alignment horizontal="center" vertical="center"/>
    </xf>
    <xf numFmtId="164" fontId="26" fillId="0" borderId="0" xfId="0" applyNumberFormat="1" applyFont="1" applyFill="1" applyAlignment="1">
      <alignment horizontal="center" vertical="center"/>
    </xf>
    <xf numFmtId="0" fontId="26" fillId="0" borderId="0" xfId="0" applyFont="1" applyFill="1" applyAlignment="1">
      <alignment horizontal="justify" vertical="top" wrapText="1"/>
    </xf>
    <xf numFmtId="0" fontId="26" fillId="0" borderId="0" xfId="0" applyFont="1" applyFill="1" applyBorder="1" applyAlignment="1">
      <alignment horizontal="center" vertical="center"/>
    </xf>
    <xf numFmtId="0" fontId="52" fillId="0" borderId="0" xfId="0" applyFont="1" applyFill="1" applyAlignment="1">
      <alignment vertical="center"/>
    </xf>
    <xf numFmtId="0" fontId="52" fillId="0" borderId="0" xfId="0" applyFont="1" applyFill="1" applyAlignment="1">
      <alignment vertical="center" wrapText="1"/>
    </xf>
    <xf numFmtId="0" fontId="52" fillId="0" borderId="0" xfId="0" applyFont="1" applyFill="1" applyBorder="1" applyAlignment="1">
      <alignment vertical="center" wrapText="1"/>
    </xf>
    <xf numFmtId="0" fontId="26" fillId="0" borderId="0" xfId="0" applyFont="1" applyFill="1"/>
    <xf numFmtId="0" fontId="26" fillId="0" borderId="0" xfId="0" applyFont="1" applyFill="1" applyAlignment="1">
      <alignment wrapText="1"/>
    </xf>
    <xf numFmtId="0" fontId="26" fillId="0" borderId="0" xfId="0" applyFont="1" applyFill="1" applyAlignment="1"/>
    <xf numFmtId="0" fontId="55" fillId="0" borderId="0" xfId="0" applyFont="1" applyFill="1" applyAlignment="1"/>
    <xf numFmtId="0" fontId="55" fillId="0" borderId="0" xfId="0" applyFont="1" applyFill="1" applyAlignment="1">
      <alignment horizontal="left"/>
    </xf>
    <xf numFmtId="0" fontId="26" fillId="0" borderId="0" xfId="0" applyFont="1" applyFill="1" applyAlignment="1">
      <alignment vertical="center"/>
    </xf>
    <xf numFmtId="17" fontId="55" fillId="0" borderId="0" xfId="0" applyNumberFormat="1" applyFont="1" applyFill="1" applyAlignment="1">
      <alignment horizontal="left" vertical="center"/>
    </xf>
    <xf numFmtId="0" fontId="26" fillId="0" borderId="0" xfId="0" applyFont="1" applyFill="1" applyAlignment="1">
      <alignment horizontal="left" vertical="center" wrapText="1"/>
    </xf>
    <xf numFmtId="0" fontId="26" fillId="0" borderId="0" xfId="0" applyFont="1" applyFill="1" applyBorder="1" applyAlignment="1">
      <alignment horizontal="center" vertical="center" wrapText="1"/>
    </xf>
    <xf numFmtId="0" fontId="52" fillId="5" borderId="106" xfId="0" applyFont="1" applyFill="1" applyBorder="1" applyAlignment="1">
      <alignment horizontal="center" vertical="center" wrapText="1"/>
    </xf>
    <xf numFmtId="0" fontId="26" fillId="2" borderId="0" xfId="0" applyFont="1" applyFill="1" applyAlignment="1">
      <alignment horizontal="center" vertical="center"/>
    </xf>
    <xf numFmtId="0" fontId="52" fillId="3" borderId="106" xfId="0" applyFont="1" applyFill="1" applyBorder="1" applyAlignment="1">
      <alignment horizontal="left" vertical="center"/>
    </xf>
    <xf numFmtId="0" fontId="52" fillId="3" borderId="107" xfId="0" applyFont="1" applyFill="1" applyBorder="1" applyAlignment="1">
      <alignment horizontal="center" vertical="center" wrapText="1"/>
    </xf>
    <xf numFmtId="14" fontId="57" fillId="3" borderId="108" xfId="0" applyNumberFormat="1" applyFont="1" applyFill="1" applyBorder="1" applyAlignment="1">
      <alignment horizontal="center" vertical="center"/>
    </xf>
    <xf numFmtId="14" fontId="57" fillId="3" borderId="105" xfId="0" applyNumberFormat="1" applyFont="1" applyFill="1" applyBorder="1" applyAlignment="1">
      <alignment horizontal="center" vertical="center"/>
    </xf>
    <xf numFmtId="0" fontId="52" fillId="3" borderId="92" xfId="0" applyFont="1" applyFill="1" applyBorder="1" applyAlignment="1">
      <alignment horizontal="center" vertical="center" wrapText="1"/>
    </xf>
    <xf numFmtId="0" fontId="52" fillId="3" borderId="6" xfId="0" applyFont="1" applyFill="1" applyBorder="1" applyAlignment="1">
      <alignment horizontal="center" vertical="center" wrapText="1"/>
    </xf>
    <xf numFmtId="164" fontId="52" fillId="3" borderId="6" xfId="0" applyNumberFormat="1" applyFont="1" applyFill="1" applyBorder="1" applyAlignment="1">
      <alignment horizontal="center" vertical="center" wrapText="1"/>
    </xf>
    <xf numFmtId="14" fontId="52" fillId="3" borderId="122" xfId="0" applyNumberFormat="1" applyFont="1" applyFill="1" applyBorder="1" applyAlignment="1">
      <alignment horizontal="center" vertical="center" wrapText="1"/>
    </xf>
    <xf numFmtId="0" fontId="52" fillId="3" borderId="53" xfId="0" applyFont="1" applyFill="1" applyBorder="1" applyAlignment="1">
      <alignment horizontal="center" vertical="center" wrapText="1"/>
    </xf>
    <xf numFmtId="0" fontId="52" fillId="4" borderId="112" xfId="0" applyFont="1" applyFill="1" applyBorder="1" applyAlignment="1">
      <alignment horizontal="center" vertical="center" wrapText="1"/>
    </xf>
    <xf numFmtId="0" fontId="56" fillId="4" borderId="112" xfId="0" applyFont="1" applyFill="1" applyBorder="1" applyAlignment="1">
      <alignment horizontal="left" vertical="center" wrapText="1"/>
    </xf>
    <xf numFmtId="164" fontId="52" fillId="4" borderId="107" xfId="0" applyNumberFormat="1" applyFont="1" applyFill="1" applyBorder="1" applyAlignment="1">
      <alignment horizontal="center" vertical="center" wrapText="1"/>
    </xf>
    <xf numFmtId="0" fontId="52" fillId="2" borderId="0" xfId="0" applyFont="1" applyFill="1" applyBorder="1" applyAlignment="1">
      <alignment horizontal="center" vertical="center"/>
    </xf>
    <xf numFmtId="0" fontId="52" fillId="4" borderId="92" xfId="0" applyFont="1" applyFill="1" applyBorder="1" applyAlignment="1">
      <alignment horizontal="center" vertical="center"/>
    </xf>
    <xf numFmtId="0" fontId="52" fillId="4" borderId="109" xfId="0" applyFont="1" applyFill="1" applyBorder="1" applyAlignment="1">
      <alignment horizontal="center" vertical="center"/>
    </xf>
    <xf numFmtId="9" fontId="52" fillId="4" borderId="109" xfId="1" applyFont="1" applyFill="1" applyBorder="1" applyAlignment="1">
      <alignment horizontal="center" vertical="center"/>
    </xf>
    <xf numFmtId="9" fontId="52" fillId="4" borderId="110" xfId="1" applyFont="1" applyFill="1" applyBorder="1" applyAlignment="1">
      <alignment horizontal="center" vertical="center"/>
    </xf>
    <xf numFmtId="0" fontId="52" fillId="4" borderId="111" xfId="0" applyFont="1" applyFill="1" applyBorder="1" applyAlignment="1">
      <alignment horizontal="justify" vertical="top" wrapText="1"/>
    </xf>
    <xf numFmtId="0" fontId="52" fillId="2" borderId="0" xfId="0" applyFont="1" applyFill="1" applyAlignment="1">
      <alignment horizontal="center" vertical="center"/>
    </xf>
    <xf numFmtId="0" fontId="52" fillId="0" borderId="0" xfId="0" applyFont="1" applyFill="1" applyBorder="1" applyAlignment="1">
      <alignment horizontal="center" vertical="center"/>
    </xf>
    <xf numFmtId="0" fontId="26" fillId="0" borderId="46" xfId="0" applyFont="1" applyFill="1" applyBorder="1" applyAlignment="1">
      <alignment horizontal="center" vertical="center"/>
    </xf>
    <xf numFmtId="0" fontId="15" fillId="0" borderId="11" xfId="0" applyFont="1" applyFill="1" applyBorder="1" applyAlignment="1">
      <alignment horizontal="justify" vertical="top" wrapText="1"/>
    </xf>
    <xf numFmtId="14" fontId="52" fillId="0" borderId="46" xfId="0" applyNumberFormat="1" applyFont="1" applyFill="1" applyBorder="1" applyAlignment="1">
      <alignment horizontal="center" vertical="center" wrapText="1"/>
    </xf>
    <xf numFmtId="0" fontId="52" fillId="0" borderId="1" xfId="0" applyFont="1" applyFill="1" applyBorder="1" applyAlignment="1">
      <alignment horizontal="center" vertical="center"/>
    </xf>
    <xf numFmtId="0" fontId="15" fillId="0" borderId="1" xfId="0" applyFont="1" applyFill="1" applyBorder="1" applyAlignment="1">
      <alignment horizontal="justify" vertical="center" wrapText="1"/>
    </xf>
    <xf numFmtId="16" fontId="52" fillId="0" borderId="11" xfId="0" applyNumberFormat="1" applyFont="1" applyFill="1" applyBorder="1" applyAlignment="1">
      <alignment horizontal="center" vertical="center" wrapText="1"/>
    </xf>
    <xf numFmtId="14" fontId="52" fillId="0" borderId="12" xfId="0" applyNumberFormat="1" applyFont="1" applyFill="1" applyBorder="1" applyAlignment="1">
      <alignment horizontal="center" vertical="center" wrapText="1"/>
    </xf>
    <xf numFmtId="0" fontId="52" fillId="0" borderId="0" xfId="0" applyFont="1" applyFill="1" applyAlignment="1">
      <alignment horizontal="center" vertical="center"/>
    </xf>
    <xf numFmtId="0" fontId="26" fillId="0" borderId="11" xfId="0" applyFont="1" applyFill="1" applyBorder="1" applyAlignment="1">
      <alignment horizontal="left" vertical="top" wrapText="1"/>
    </xf>
    <xf numFmtId="0" fontId="26" fillId="2" borderId="11" xfId="0" applyFont="1" applyFill="1" applyBorder="1" applyAlignment="1">
      <alignment horizontal="justify" vertical="top" wrapText="1"/>
    </xf>
    <xf numFmtId="0" fontId="52" fillId="0" borderId="24" xfId="0" applyFont="1" applyFill="1" applyBorder="1" applyAlignment="1">
      <alignment horizontal="center" vertical="center" wrapText="1"/>
    </xf>
    <xf numFmtId="0" fontId="26" fillId="0" borderId="24" xfId="0" applyFont="1" applyFill="1" applyBorder="1" applyAlignment="1">
      <alignment horizontal="center" vertical="center" wrapText="1"/>
    </xf>
    <xf numFmtId="0" fontId="26" fillId="0" borderId="19" xfId="0" applyFont="1" applyFill="1" applyBorder="1" applyAlignment="1">
      <alignment horizontal="justify" vertical="top" wrapText="1"/>
    </xf>
    <xf numFmtId="0" fontId="15" fillId="0" borderId="1" xfId="0" applyFont="1" applyBorder="1" applyAlignment="1">
      <alignment horizontal="left" vertical="center" wrapText="1"/>
    </xf>
    <xf numFmtId="0" fontId="26" fillId="0" borderId="32" xfId="0" applyFont="1" applyFill="1" applyBorder="1" applyAlignment="1">
      <alignment horizontal="center" vertical="center"/>
    </xf>
    <xf numFmtId="0" fontId="26" fillId="2" borderId="19" xfId="0" applyFont="1" applyFill="1" applyBorder="1" applyAlignment="1">
      <alignment horizontal="justify" vertical="top" wrapText="1"/>
    </xf>
    <xf numFmtId="0" fontId="26" fillId="0" borderId="12" xfId="0" applyFont="1" applyFill="1" applyBorder="1" applyAlignment="1">
      <alignment horizontal="center" vertical="center"/>
    </xf>
    <xf numFmtId="0" fontId="52" fillId="0" borderId="117"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33" xfId="0" applyFont="1" applyFill="1" applyBorder="1" applyAlignment="1">
      <alignment horizontal="center" vertical="center"/>
    </xf>
    <xf numFmtId="0" fontId="26" fillId="0" borderId="14" xfId="0" applyFont="1" applyFill="1" applyBorder="1" applyAlignment="1">
      <alignment horizontal="left" vertical="center" wrapText="1"/>
    </xf>
    <xf numFmtId="0" fontId="52" fillId="4" borderId="53" xfId="0" applyFont="1" applyFill="1" applyBorder="1" applyAlignment="1">
      <alignment vertical="center" wrapText="1"/>
    </xf>
    <xf numFmtId="0" fontId="52" fillId="0" borderId="38" xfId="0" applyFont="1" applyFill="1" applyBorder="1" applyAlignment="1">
      <alignment horizontal="center" vertical="center"/>
    </xf>
    <xf numFmtId="0" fontId="15" fillId="0" borderId="117" xfId="0" applyFont="1" applyFill="1" applyBorder="1" applyAlignment="1">
      <alignment horizontal="justify" vertical="center" wrapText="1"/>
    </xf>
    <xf numFmtId="16" fontId="52" fillId="0" borderId="116" xfId="0" applyNumberFormat="1" applyFont="1" applyFill="1" applyBorder="1" applyAlignment="1">
      <alignment horizontal="center" vertical="center" wrapText="1"/>
    </xf>
    <xf numFmtId="0" fontId="26" fillId="0" borderId="118" xfId="0" applyFont="1" applyFill="1" applyBorder="1" applyAlignment="1">
      <alignment horizontal="center" vertical="center"/>
    </xf>
    <xf numFmtId="0" fontId="26" fillId="0" borderId="117" xfId="0" applyFont="1" applyFill="1" applyBorder="1" applyAlignment="1">
      <alignment horizontal="center" vertical="center"/>
    </xf>
    <xf numFmtId="0" fontId="26" fillId="0" borderId="98" xfId="0" applyFont="1" applyFill="1" applyBorder="1" applyAlignment="1">
      <alignment horizontal="center" vertical="center"/>
    </xf>
    <xf numFmtId="0" fontId="26" fillId="0" borderId="116" xfId="0" applyFont="1" applyFill="1" applyBorder="1" applyAlignment="1">
      <alignment horizontal="left" vertical="center" wrapText="1"/>
    </xf>
    <xf numFmtId="0" fontId="26" fillId="2" borderId="98" xfId="0" applyFont="1" applyFill="1" applyBorder="1" applyAlignment="1">
      <alignment horizontal="center" vertical="center"/>
    </xf>
    <xf numFmtId="0" fontId="26" fillId="2" borderId="116" xfId="0" applyFont="1" applyFill="1" applyBorder="1" applyAlignment="1">
      <alignment horizontal="left" vertical="center" wrapText="1"/>
    </xf>
    <xf numFmtId="0" fontId="52" fillId="0" borderId="13" xfId="0" applyFont="1" applyFill="1" applyBorder="1" applyAlignment="1">
      <alignment horizontal="center" vertical="center"/>
    </xf>
    <xf numFmtId="0" fontId="0" fillId="0" borderId="124" xfId="0" applyFont="1" applyBorder="1" applyAlignment="1">
      <alignment vertical="center" wrapText="1"/>
    </xf>
    <xf numFmtId="0" fontId="52" fillId="5" borderId="8" xfId="0" applyFont="1" applyFill="1" applyBorder="1" applyAlignment="1">
      <alignment horizontal="center" vertical="center" wrapText="1"/>
    </xf>
    <xf numFmtId="0" fontId="52" fillId="3" borderId="35" xfId="0" applyFont="1" applyFill="1" applyBorder="1" applyAlignment="1">
      <alignment horizontal="left" vertical="center"/>
    </xf>
    <xf numFmtId="0" fontId="52" fillId="3" borderId="37" xfId="0" applyFont="1" applyFill="1" applyBorder="1" applyAlignment="1">
      <alignment horizontal="center" vertical="center" wrapText="1"/>
    </xf>
    <xf numFmtId="14" fontId="57" fillId="3" borderId="9" xfId="0" applyNumberFormat="1" applyFont="1" applyFill="1" applyBorder="1" applyAlignment="1">
      <alignment horizontal="center" vertical="center"/>
    </xf>
    <xf numFmtId="0" fontId="52" fillId="3" borderId="41" xfId="0" applyFont="1" applyFill="1" applyBorder="1" applyAlignment="1">
      <alignment horizontal="center" vertical="center" wrapText="1"/>
    </xf>
    <xf numFmtId="14" fontId="52" fillId="3" borderId="20" xfId="0" applyNumberFormat="1" applyFont="1" applyFill="1" applyBorder="1" applyAlignment="1">
      <alignment horizontal="center" vertical="center" wrapText="1"/>
    </xf>
    <xf numFmtId="0" fontId="52" fillId="3" borderId="2" xfId="0" applyFont="1" applyFill="1" applyBorder="1" applyAlignment="1">
      <alignment horizontal="center" vertical="center" wrapText="1"/>
    </xf>
    <xf numFmtId="0" fontId="52" fillId="4" borderId="36" xfId="0" applyFont="1" applyFill="1" applyBorder="1" applyAlignment="1">
      <alignment horizontal="center" vertical="center" wrapText="1"/>
    </xf>
    <xf numFmtId="0" fontId="56" fillId="4" borderId="36" xfId="0" applyFont="1" applyFill="1" applyBorder="1" applyAlignment="1">
      <alignment horizontal="left" vertical="center" wrapText="1"/>
    </xf>
    <xf numFmtId="164" fontId="52" fillId="4" borderId="37" xfId="0" applyNumberFormat="1" applyFont="1" applyFill="1" applyBorder="1" applyAlignment="1">
      <alignment horizontal="center" vertical="center" wrapText="1"/>
    </xf>
    <xf numFmtId="0" fontId="52" fillId="4" borderId="41" xfId="0" applyFont="1" applyFill="1" applyBorder="1" applyAlignment="1">
      <alignment horizontal="center" vertical="center"/>
    </xf>
    <xf numFmtId="0" fontId="52" fillId="4" borderId="47" xfId="0" applyFont="1" applyFill="1" applyBorder="1" applyAlignment="1">
      <alignment horizontal="center" vertical="center"/>
    </xf>
    <xf numFmtId="9" fontId="52" fillId="4" borderId="47" xfId="1" applyFont="1" applyFill="1" applyBorder="1" applyAlignment="1">
      <alignment horizontal="center" vertical="center"/>
    </xf>
    <xf numFmtId="9" fontId="52" fillId="4" borderId="48" xfId="1" applyFont="1" applyFill="1" applyBorder="1" applyAlignment="1">
      <alignment horizontal="center" vertical="center"/>
    </xf>
    <xf numFmtId="0" fontId="52" fillId="4" borderId="49" xfId="0" applyFont="1" applyFill="1" applyBorder="1" applyAlignment="1">
      <alignment horizontal="justify" vertical="top" wrapText="1"/>
    </xf>
    <xf numFmtId="0" fontId="15" fillId="2" borderId="63" xfId="0" applyFont="1" applyFill="1" applyBorder="1" applyAlignment="1">
      <alignment horizontal="justify" vertical="top" wrapText="1"/>
    </xf>
    <xf numFmtId="0" fontId="15" fillId="0" borderId="114" xfId="0" applyFont="1" applyFill="1" applyBorder="1" applyAlignment="1">
      <alignment horizontal="justify" vertical="top" wrapText="1"/>
    </xf>
    <xf numFmtId="0" fontId="26" fillId="2" borderId="14" xfId="0" applyFont="1" applyFill="1" applyBorder="1" applyAlignment="1">
      <alignment horizontal="justify" vertical="top" wrapText="1"/>
    </xf>
    <xf numFmtId="0" fontId="26" fillId="0" borderId="11" xfId="0" applyFont="1" applyFill="1" applyBorder="1" applyAlignment="1">
      <alignment horizontal="justify" vertical="center" wrapText="1"/>
    </xf>
    <xf numFmtId="0" fontId="26" fillId="0" borderId="27" xfId="0" applyFont="1" applyFill="1" applyBorder="1" applyAlignment="1">
      <alignment horizontal="center" vertical="center" wrapText="1"/>
    </xf>
    <xf numFmtId="14" fontId="26" fillId="0" borderId="11" xfId="0" applyNumberFormat="1" applyFont="1" applyFill="1" applyBorder="1" applyAlignment="1">
      <alignment horizontal="left" vertical="center" wrapText="1"/>
    </xf>
    <xf numFmtId="0" fontId="26" fillId="2"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26" fillId="2" borderId="14" xfId="0" applyFont="1" applyFill="1" applyBorder="1" applyAlignment="1">
      <alignment horizontal="justify" vertical="center" wrapText="1"/>
    </xf>
    <xf numFmtId="0" fontId="15" fillId="0" borderId="11" xfId="0" applyFont="1" applyFill="1" applyBorder="1" applyAlignment="1">
      <alignment horizontal="justify" vertical="center" wrapText="1"/>
    </xf>
    <xf numFmtId="0" fontId="52" fillId="0" borderId="17" xfId="0" applyFont="1" applyFill="1" applyBorder="1" applyAlignment="1">
      <alignment horizontal="center" vertical="center" wrapText="1"/>
    </xf>
    <xf numFmtId="0" fontId="52" fillId="4" borderId="93" xfId="0" applyFont="1" applyFill="1" applyBorder="1" applyAlignment="1">
      <alignment horizontal="center" vertical="center"/>
    </xf>
    <xf numFmtId="9" fontId="52" fillId="4" borderId="94" xfId="1" applyFont="1" applyFill="1" applyBorder="1" applyAlignment="1">
      <alignment horizontal="center" vertical="center"/>
    </xf>
    <xf numFmtId="0" fontId="52" fillId="4" borderId="95" xfId="0" applyFont="1" applyFill="1" applyBorder="1" applyAlignment="1">
      <alignment horizontal="justify" vertical="top" wrapText="1"/>
    </xf>
    <xf numFmtId="0" fontId="52" fillId="0" borderId="1" xfId="0" applyFont="1" applyFill="1" applyBorder="1" applyAlignment="1">
      <alignment horizontal="center" vertical="center" wrapText="1"/>
    </xf>
    <xf numFmtId="0" fontId="26" fillId="2" borderId="11" xfId="0" applyFont="1" applyFill="1" applyBorder="1" applyAlignment="1">
      <alignment horizontal="justify" vertical="center" wrapText="1"/>
    </xf>
    <xf numFmtId="0" fontId="4" fillId="5" borderId="8" xfId="0" applyFont="1" applyFill="1" applyBorder="1" applyAlignment="1">
      <alignment horizontal="center" vertical="center" wrapText="1"/>
    </xf>
    <xf numFmtId="0" fontId="0" fillId="2" borderId="0" xfId="0" applyFont="1" applyFill="1" applyAlignment="1">
      <alignment horizontal="center" vertical="center"/>
    </xf>
    <xf numFmtId="14" fontId="39" fillId="3" borderId="9" xfId="0" applyNumberFormat="1" applyFont="1" applyFill="1" applyBorder="1" applyAlignment="1">
      <alignment horizontal="center" vertical="center"/>
    </xf>
    <xf numFmtId="0" fontId="4" fillId="3" borderId="41"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8" fillId="4" borderId="36" xfId="0" applyFont="1" applyFill="1" applyBorder="1" applyAlignment="1">
      <alignment horizontal="left" vertical="center" wrapText="1"/>
    </xf>
    <xf numFmtId="164" fontId="4" fillId="4" borderId="37" xfId="0" applyNumberFormat="1" applyFont="1" applyFill="1" applyBorder="1" applyAlignment="1">
      <alignment horizontal="center" vertical="center" wrapText="1"/>
    </xf>
    <xf numFmtId="0" fontId="0" fillId="0" borderId="65" xfId="0" applyFont="1" applyBorder="1" applyAlignment="1">
      <alignment horizontal="center" vertical="center"/>
    </xf>
    <xf numFmtId="14" fontId="0" fillId="0" borderId="65" xfId="0" applyNumberFormat="1" applyFont="1" applyFill="1" applyBorder="1" applyAlignment="1">
      <alignment horizontal="center" vertical="center" wrapText="1"/>
    </xf>
    <xf numFmtId="0" fontId="0" fillId="0" borderId="10" xfId="0" applyFont="1" applyFill="1" applyBorder="1" applyAlignment="1">
      <alignment horizontal="center" vertical="center"/>
    </xf>
    <xf numFmtId="0" fontId="0" fillId="0" borderId="27" xfId="0" applyFont="1" applyFill="1" applyBorder="1" applyAlignment="1">
      <alignment horizontal="center" vertical="center" wrapText="1"/>
    </xf>
    <xf numFmtId="0" fontId="4" fillId="0" borderId="1" xfId="0" applyFont="1" applyFill="1" applyBorder="1" applyAlignment="1" applyProtection="1">
      <alignment horizontal="center" vertical="center"/>
      <protection hidden="1"/>
    </xf>
    <xf numFmtId="9" fontId="0" fillId="0" borderId="1" xfId="0" applyNumberFormat="1" applyFont="1" applyFill="1" applyBorder="1" applyAlignment="1" applyProtection="1">
      <alignment horizontal="center" vertical="center"/>
      <protection hidden="1"/>
    </xf>
    <xf numFmtId="0" fontId="0" fillId="0" borderId="27" xfId="0" applyFont="1" applyFill="1" applyBorder="1" applyAlignment="1" applyProtection="1">
      <alignment horizontal="center" vertical="center" wrapText="1"/>
      <protection hidden="1"/>
    </xf>
    <xf numFmtId="0" fontId="0" fillId="0" borderId="27" xfId="0" applyFont="1" applyFill="1" applyBorder="1" applyAlignment="1" applyProtection="1">
      <alignment horizontal="left" vertical="top" wrapText="1"/>
      <protection hidden="1"/>
    </xf>
    <xf numFmtId="14" fontId="0" fillId="0" borderId="65" xfId="0" applyNumberFormat="1" applyFont="1" applyFill="1" applyBorder="1" applyAlignment="1">
      <alignment horizontal="center" vertical="center"/>
    </xf>
    <xf numFmtId="0" fontId="14" fillId="0" borderId="1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hidden="1"/>
    </xf>
    <xf numFmtId="0" fontId="0" fillId="0" borderId="1" xfId="0" applyFont="1" applyFill="1" applyBorder="1" applyAlignment="1" applyProtection="1">
      <alignment horizontal="center" vertical="center"/>
      <protection hidden="1"/>
    </xf>
    <xf numFmtId="0" fontId="0" fillId="0" borderId="11" xfId="0" applyFont="1" applyFill="1" applyBorder="1" applyAlignment="1" applyProtection="1">
      <alignment horizontal="justify" vertical="top" wrapText="1"/>
      <protection hidden="1"/>
    </xf>
    <xf numFmtId="0" fontId="0" fillId="0" borderId="67" xfId="0" applyFont="1" applyFill="1" applyBorder="1" applyAlignment="1">
      <alignment horizontal="justify" vertical="center" wrapText="1"/>
    </xf>
    <xf numFmtId="0" fontId="0" fillId="0" borderId="69" xfId="0" applyFont="1" applyFill="1" applyBorder="1" applyAlignment="1">
      <alignment horizontal="justify" vertical="center" wrapText="1"/>
    </xf>
    <xf numFmtId="0" fontId="14" fillId="0" borderId="11" xfId="0" applyFont="1" applyFill="1" applyBorder="1" applyAlignment="1">
      <alignment horizontal="left" vertical="top" wrapText="1"/>
    </xf>
    <xf numFmtId="0" fontId="0" fillId="0" borderId="11" xfId="0" applyFont="1" applyFill="1" applyBorder="1" applyAlignment="1" applyProtection="1">
      <alignment horizontal="left" vertical="top" wrapText="1"/>
      <protection hidden="1"/>
    </xf>
    <xf numFmtId="0" fontId="0" fillId="0" borderId="68" xfId="0" applyFont="1" applyFill="1" applyBorder="1" applyAlignment="1">
      <alignment horizontal="justify" vertical="center" wrapText="1"/>
    </xf>
    <xf numFmtId="0" fontId="0" fillId="0" borderId="1" xfId="0" applyFont="1" applyFill="1" applyBorder="1" applyAlignment="1">
      <alignment horizontal="justify" vertical="center" wrapText="1"/>
    </xf>
    <xf numFmtId="0" fontId="0" fillId="0" borderId="66" xfId="0" applyFont="1" applyBorder="1" applyAlignment="1">
      <alignment horizontal="justify" vertical="center" wrapText="1"/>
    </xf>
    <xf numFmtId="0" fontId="28" fillId="0" borderId="69" xfId="0" applyFont="1" applyFill="1" applyBorder="1" applyAlignment="1">
      <alignment horizontal="justify" vertical="center" wrapText="1"/>
    </xf>
    <xf numFmtId="0" fontId="0" fillId="0" borderId="70" xfId="0" applyFont="1" applyFill="1" applyBorder="1" applyAlignment="1">
      <alignment horizontal="justify" vertical="center" wrapText="1"/>
    </xf>
    <xf numFmtId="0" fontId="14" fillId="2" borderId="11" xfId="0" applyFont="1" applyFill="1" applyBorder="1" applyAlignment="1">
      <alignment horizontal="left" vertical="center" wrapText="1"/>
    </xf>
    <xf numFmtId="0" fontId="28" fillId="0" borderId="65" xfId="0" applyFont="1" applyFill="1" applyBorder="1" applyAlignment="1">
      <alignment horizontal="justify" vertical="center" wrapText="1"/>
    </xf>
    <xf numFmtId="0" fontId="0" fillId="0" borderId="0" xfId="0" applyFont="1" applyAlignment="1">
      <alignment vertical="top" wrapText="1"/>
    </xf>
    <xf numFmtId="14" fontId="0" fillId="0" borderId="11" xfId="0" applyNumberFormat="1" applyFont="1" applyFill="1" applyBorder="1" applyAlignment="1">
      <alignment horizontal="center" vertical="center"/>
    </xf>
    <xf numFmtId="0" fontId="0" fillId="2" borderId="65" xfId="0" applyFont="1" applyFill="1" applyBorder="1" applyAlignment="1">
      <alignment horizontal="justify" vertical="center" wrapText="1"/>
    </xf>
    <xf numFmtId="14" fontId="0" fillId="2" borderId="65" xfId="0" applyNumberFormat="1" applyFont="1" applyFill="1" applyBorder="1" applyAlignment="1">
      <alignment horizontal="center" vertical="center"/>
    </xf>
    <xf numFmtId="0" fontId="0" fillId="0" borderId="11" xfId="0" applyFont="1" applyFill="1" applyBorder="1" applyAlignment="1">
      <alignment horizontal="justify" vertical="center" wrapText="1"/>
    </xf>
    <xf numFmtId="0" fontId="0" fillId="0" borderId="17" xfId="0" applyFont="1" applyFill="1" applyBorder="1" applyAlignment="1" applyProtection="1">
      <alignment horizontal="center" vertical="center"/>
      <protection hidden="1"/>
    </xf>
    <xf numFmtId="0" fontId="0" fillId="0" borderId="65"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46" xfId="0" applyFont="1" applyFill="1" applyBorder="1" applyAlignment="1">
      <alignment horizontal="center" vertical="center"/>
    </xf>
    <xf numFmtId="0" fontId="14" fillId="0" borderId="11" xfId="0" applyFont="1" applyFill="1" applyBorder="1" applyAlignment="1" applyProtection="1">
      <alignment horizontal="justify" vertical="top" wrapText="1"/>
      <protection hidden="1"/>
    </xf>
    <xf numFmtId="0" fontId="0" fillId="0" borderId="65" xfId="0" applyFont="1" applyBorder="1" applyAlignment="1">
      <alignment horizontal="left" vertical="center" wrapText="1"/>
    </xf>
    <xf numFmtId="0" fontId="0" fillId="2" borderId="11" xfId="0" applyFont="1" applyFill="1" applyBorder="1" applyAlignment="1">
      <alignment horizontal="justify" vertical="top" wrapText="1"/>
    </xf>
    <xf numFmtId="0" fontId="14" fillId="2" borderId="1" xfId="0" applyFont="1" applyFill="1" applyBorder="1" applyAlignment="1">
      <alignment horizontal="justify" vertical="center" wrapText="1"/>
    </xf>
    <xf numFmtId="0" fontId="14" fillId="0" borderId="18" xfId="0" applyFont="1" applyFill="1" applyBorder="1" applyAlignment="1">
      <alignment horizontal="justify" vertical="top" wrapText="1"/>
    </xf>
    <xf numFmtId="0" fontId="0" fillId="0" borderId="31" xfId="0" applyFont="1" applyFill="1" applyBorder="1" applyAlignment="1">
      <alignment horizontal="center" vertical="center" wrapText="1"/>
    </xf>
    <xf numFmtId="0" fontId="14" fillId="2" borderId="18" xfId="0" applyFont="1" applyFill="1" applyBorder="1" applyAlignment="1">
      <alignment horizontal="justify" vertical="top" wrapText="1"/>
    </xf>
    <xf numFmtId="0" fontId="0" fillId="0" borderId="96" xfId="0" applyFont="1" applyFill="1" applyBorder="1" applyAlignment="1">
      <alignment horizontal="center" vertical="center"/>
    </xf>
    <xf numFmtId="0" fontId="0" fillId="0" borderId="73" xfId="0" applyFont="1" applyFill="1" applyBorder="1" applyAlignment="1">
      <alignment horizontal="justify" vertical="center" wrapText="1"/>
    </xf>
    <xf numFmtId="0" fontId="0" fillId="0" borderId="50" xfId="0" applyFont="1" applyBorder="1" applyAlignment="1">
      <alignment horizontal="justify" vertical="center" wrapText="1"/>
    </xf>
    <xf numFmtId="14" fontId="0" fillId="0" borderId="63" xfId="0" applyNumberFormat="1" applyFont="1" applyFill="1" applyBorder="1" applyAlignment="1">
      <alignment horizontal="center" vertical="center"/>
    </xf>
    <xf numFmtId="0" fontId="0" fillId="0" borderId="45" xfId="0" applyFont="1" applyFill="1" applyBorder="1" applyAlignment="1">
      <alignment horizontal="center" vertical="center"/>
    </xf>
    <xf numFmtId="0" fontId="0" fillId="0" borderId="50" xfId="0" applyFont="1" applyFill="1" applyBorder="1" applyAlignment="1">
      <alignment horizontal="center" vertical="center" wrapText="1"/>
    </xf>
    <xf numFmtId="0" fontId="0" fillId="0" borderId="101" xfId="0" applyFont="1" applyFill="1" applyBorder="1" applyAlignment="1">
      <alignment horizontal="left" vertical="center" wrapText="1"/>
    </xf>
    <xf numFmtId="0" fontId="0" fillId="0" borderId="50" xfId="0" applyFont="1" applyFill="1" applyBorder="1" applyAlignment="1" applyProtection="1">
      <alignment horizontal="center" vertical="center" wrapText="1"/>
      <protection hidden="1"/>
    </xf>
    <xf numFmtId="0" fontId="0" fillId="0" borderId="1" xfId="0" applyFont="1" applyFill="1" applyBorder="1" applyAlignment="1" applyProtection="1">
      <alignment horizontal="center" vertical="center" wrapText="1"/>
      <protection hidden="1"/>
    </xf>
    <xf numFmtId="0" fontId="0" fillId="0" borderId="115" xfId="0" applyFont="1" applyFill="1" applyBorder="1" applyAlignment="1" applyProtection="1">
      <alignment horizontal="justify" vertical="top" wrapText="1"/>
      <protection hidden="1"/>
    </xf>
    <xf numFmtId="0" fontId="0" fillId="0" borderId="24" xfId="0" applyFont="1" applyBorder="1" applyAlignment="1">
      <alignment horizontal="center" vertical="center"/>
    </xf>
    <xf numFmtId="0" fontId="0" fillId="2" borderId="73" xfId="0" applyFont="1" applyFill="1" applyBorder="1" applyAlignment="1">
      <alignment horizontal="justify" vertical="center" wrapText="1"/>
    </xf>
    <xf numFmtId="0" fontId="0" fillId="0" borderId="1" xfId="0" applyFont="1" applyFill="1" applyBorder="1" applyAlignment="1">
      <alignment horizontal="center" vertical="center" wrapText="1"/>
    </xf>
    <xf numFmtId="0" fontId="14" fillId="2" borderId="11" xfId="0" applyFont="1" applyFill="1" applyBorder="1" applyAlignment="1" applyProtection="1">
      <alignment horizontal="left" vertical="top" wrapText="1"/>
      <protection hidden="1"/>
    </xf>
    <xf numFmtId="0" fontId="0" fillId="0" borderId="18" xfId="0" applyFont="1" applyFill="1" applyBorder="1" applyAlignment="1">
      <alignment horizontal="left" vertical="center" wrapText="1"/>
    </xf>
    <xf numFmtId="0" fontId="0" fillId="0" borderId="25" xfId="0" applyFont="1" applyBorder="1" applyAlignment="1">
      <alignment horizontal="center" vertical="center"/>
    </xf>
    <xf numFmtId="0" fontId="0" fillId="0" borderId="97" xfId="0" applyFont="1" applyFill="1" applyBorder="1" applyAlignment="1">
      <alignment horizontal="justify" vertical="center" wrapText="1"/>
    </xf>
    <xf numFmtId="0" fontId="0" fillId="0" borderId="13" xfId="0" applyFont="1" applyBorder="1" applyAlignment="1">
      <alignment horizontal="justify" vertical="center" wrapText="1"/>
    </xf>
    <xf numFmtId="14" fontId="0" fillId="0" borderId="14" xfId="0" applyNumberFormat="1" applyFont="1" applyFill="1" applyBorder="1" applyAlignment="1">
      <alignment horizontal="center" vertical="center"/>
    </xf>
    <xf numFmtId="0" fontId="0" fillId="0" borderId="13" xfId="0" applyFont="1" applyFill="1" applyBorder="1" applyAlignment="1">
      <alignment horizontal="center" vertical="center" wrapText="1"/>
    </xf>
    <xf numFmtId="0" fontId="0" fillId="0" borderId="40" xfId="0" applyFont="1" applyFill="1" applyBorder="1" applyAlignment="1">
      <alignment horizontal="left" vertical="center" wrapText="1"/>
    </xf>
    <xf numFmtId="0" fontId="0" fillId="0" borderId="13" xfId="0" applyFont="1" applyFill="1" applyBorder="1" applyAlignment="1" applyProtection="1">
      <alignment horizontal="center" vertical="center" wrapText="1"/>
      <protection hidden="1"/>
    </xf>
    <xf numFmtId="0" fontId="14" fillId="2" borderId="14" xfId="0" applyFont="1" applyFill="1" applyBorder="1" applyAlignment="1" applyProtection="1">
      <alignment horizontal="left" vertical="top" wrapText="1"/>
      <protection hidden="1"/>
    </xf>
    <xf numFmtId="0" fontId="42" fillId="0" borderId="27" xfId="0" applyFont="1" applyBorder="1" applyAlignment="1" applyProtection="1">
      <alignment horizontal="left" vertical="top" wrapText="1"/>
      <protection locked="0"/>
    </xf>
    <xf numFmtId="0" fontId="42" fillId="0" borderId="27" xfId="0" applyFont="1" applyBorder="1" applyAlignment="1" applyProtection="1">
      <alignment horizontal="left" vertical="center" wrapText="1"/>
      <protection locked="0"/>
    </xf>
    <xf numFmtId="0" fontId="42" fillId="0" borderId="125" xfId="0" applyFont="1" applyBorder="1" applyAlignment="1" applyProtection="1">
      <alignment horizontal="left" vertical="top" wrapText="1"/>
      <protection locked="0"/>
    </xf>
    <xf numFmtId="0" fontId="42" fillId="0" borderId="27" xfId="0" applyFont="1" applyBorder="1" applyAlignment="1">
      <alignment horizontal="left" vertical="top" wrapText="1"/>
    </xf>
    <xf numFmtId="0" fontId="42" fillId="0" borderId="126" xfId="0" applyFont="1" applyBorder="1" applyAlignment="1" applyProtection="1">
      <alignment horizontal="left" vertical="top" wrapText="1"/>
      <protection locked="0"/>
    </xf>
    <xf numFmtId="0" fontId="4" fillId="4" borderId="1" xfId="0" applyFont="1" applyFill="1" applyBorder="1" applyAlignment="1">
      <alignment horizontal="center" vertical="center"/>
    </xf>
    <xf numFmtId="0" fontId="25" fillId="2" borderId="0" xfId="0" applyFont="1" applyFill="1" applyAlignment="1" applyProtection="1">
      <alignment vertical="center"/>
      <protection hidden="1"/>
    </xf>
    <xf numFmtId="0" fontId="14" fillId="2" borderId="0" xfId="0" applyFont="1" applyFill="1" applyAlignment="1" applyProtection="1">
      <alignment vertical="center"/>
      <protection hidden="1"/>
    </xf>
    <xf numFmtId="0" fontId="46" fillId="13" borderId="74" xfId="0" applyFont="1" applyFill="1" applyBorder="1" applyAlignment="1">
      <alignment horizontal="center" vertical="center" wrapText="1"/>
    </xf>
    <xf numFmtId="0" fontId="46" fillId="13" borderId="64" xfId="0" applyFont="1" applyFill="1" applyBorder="1" applyAlignment="1">
      <alignment horizontal="center" vertical="center" wrapText="1"/>
    </xf>
    <xf numFmtId="0" fontId="31" fillId="12" borderId="64" xfId="0" applyNumberFormat="1" applyFont="1" applyFill="1" applyBorder="1" applyAlignment="1" applyProtection="1">
      <alignment horizontal="center" vertical="center"/>
      <protection hidden="1"/>
    </xf>
    <xf numFmtId="0" fontId="31" fillId="12" borderId="64" xfId="0" applyNumberFormat="1" applyFont="1" applyFill="1" applyBorder="1" applyAlignment="1" applyProtection="1">
      <alignment horizontal="center" vertical="center" wrapText="1"/>
      <protection hidden="1"/>
    </xf>
    <xf numFmtId="0" fontId="31" fillId="12" borderId="0" xfId="0" applyNumberFormat="1" applyFont="1" applyFill="1" applyBorder="1" applyAlignment="1" applyProtection="1">
      <alignment horizontal="center" vertical="center" wrapText="1"/>
      <protection hidden="1"/>
    </xf>
    <xf numFmtId="0" fontId="31" fillId="11" borderId="64" xfId="0" applyNumberFormat="1" applyFont="1" applyFill="1" applyBorder="1" applyAlignment="1" applyProtection="1">
      <alignment horizontal="center" vertical="center" wrapText="1"/>
      <protection hidden="1"/>
    </xf>
    <xf numFmtId="0" fontId="31" fillId="10" borderId="64" xfId="0" applyNumberFormat="1" applyFont="1" applyFill="1" applyBorder="1" applyAlignment="1" applyProtection="1">
      <alignment horizontal="center" vertical="center" wrapText="1"/>
      <protection hidden="1"/>
    </xf>
    <xf numFmtId="0" fontId="14" fillId="0" borderId="1" xfId="0" applyFont="1" applyFill="1" applyBorder="1" applyAlignment="1" applyProtection="1">
      <alignment horizontal="justify" vertical="center" wrapText="1"/>
    </xf>
    <xf numFmtId="0" fontId="14" fillId="2" borderId="1" xfId="0" applyFont="1" applyFill="1" applyBorder="1" applyAlignment="1" applyProtection="1">
      <alignment horizontal="justify" vertical="center" wrapText="1"/>
    </xf>
    <xf numFmtId="0" fontId="14" fillId="0" borderId="1" xfId="0" applyFont="1" applyFill="1" applyBorder="1" applyAlignment="1" applyProtection="1">
      <alignment horizontal="center" vertical="center" wrapText="1"/>
      <protection hidden="1"/>
    </xf>
    <xf numFmtId="0" fontId="14" fillId="0" borderId="1" xfId="0" applyFont="1" applyFill="1" applyBorder="1" applyAlignment="1" applyProtection="1">
      <alignment horizontal="justify" vertical="center" wrapText="1"/>
      <protection locked="0"/>
    </xf>
    <xf numFmtId="0" fontId="0" fillId="0" borderId="1" xfId="0" applyFont="1" applyBorder="1" applyAlignment="1">
      <alignment horizontal="center" vertical="center" wrapText="1"/>
    </xf>
    <xf numFmtId="0" fontId="0" fillId="8"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justify" vertical="center" wrapText="1"/>
      <protection hidden="1"/>
    </xf>
    <xf numFmtId="0" fontId="0" fillId="0" borderId="1" xfId="0" applyFont="1" applyBorder="1" applyAlignment="1" applyProtection="1">
      <alignment horizontal="center" vertical="center" wrapText="1"/>
      <protection hidden="1"/>
    </xf>
    <xf numFmtId="0" fontId="0" fillId="4" borderId="1" xfId="0" applyFont="1" applyFill="1" applyBorder="1" applyAlignment="1">
      <alignment horizontal="center" vertical="center" wrapText="1"/>
    </xf>
    <xf numFmtId="14" fontId="0" fillId="0" borderId="1" xfId="0" applyNumberFormat="1" applyFont="1" applyBorder="1" applyAlignment="1" applyProtection="1">
      <alignment horizontal="center" vertical="center" wrapText="1"/>
      <protection locked="0"/>
    </xf>
    <xf numFmtId="0" fontId="0" fillId="0" borderId="1" xfId="0" applyFont="1" applyFill="1" applyBorder="1" applyAlignment="1">
      <alignment vertical="center" wrapText="1"/>
    </xf>
    <xf numFmtId="0" fontId="0" fillId="0" borderId="27" xfId="0" applyFont="1" applyFill="1" applyBorder="1" applyAlignment="1">
      <alignment vertical="center" wrapText="1"/>
    </xf>
    <xf numFmtId="0" fontId="0" fillId="2" borderId="1" xfId="0" applyFont="1" applyFill="1" applyBorder="1" applyAlignment="1" applyProtection="1">
      <alignment horizontal="justify" vertical="center" wrapText="1"/>
      <protection hidden="1"/>
    </xf>
    <xf numFmtId="0" fontId="0" fillId="2"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hidden="1"/>
    </xf>
    <xf numFmtId="0" fontId="0" fillId="2" borderId="1" xfId="0" applyFont="1" applyFill="1" applyBorder="1" applyAlignment="1" applyProtection="1">
      <alignment horizontal="justify" vertical="center" wrapText="1"/>
    </xf>
    <xf numFmtId="0" fontId="0" fillId="8" borderId="1" xfId="0" applyFont="1" applyFill="1" applyBorder="1" applyAlignment="1">
      <alignment horizontal="center" vertical="center" wrapText="1"/>
    </xf>
    <xf numFmtId="0" fontId="0" fillId="0" borderId="1" xfId="0" applyFont="1" applyBorder="1" applyAlignment="1" applyProtection="1">
      <alignment horizontal="justify" vertical="center" wrapText="1"/>
      <protection locked="0"/>
    </xf>
    <xf numFmtId="0" fontId="0" fillId="2" borderId="1" xfId="0" applyFont="1" applyFill="1" applyBorder="1" applyAlignment="1" applyProtection="1">
      <alignment vertical="center" wrapText="1"/>
      <protection locked="0"/>
    </xf>
    <xf numFmtId="0" fontId="0" fillId="4" borderId="1" xfId="0" applyFont="1" applyFill="1" applyBorder="1" applyAlignment="1" applyProtection="1">
      <alignment horizontal="center" vertical="center" wrapText="1"/>
      <protection hidden="1"/>
    </xf>
    <xf numFmtId="0" fontId="0" fillId="0" borderId="1" xfId="0" applyFont="1" applyFill="1" applyBorder="1" applyAlignment="1" applyProtection="1">
      <alignment horizontal="justify" vertical="center" wrapText="1"/>
    </xf>
    <xf numFmtId="0" fontId="14" fillId="2" borderId="1" xfId="0" applyFont="1" applyFill="1" applyBorder="1" applyAlignment="1" applyProtection="1">
      <alignment horizontal="justify" vertical="center" wrapText="1"/>
      <protection locked="0"/>
    </xf>
    <xf numFmtId="0" fontId="14" fillId="0" borderId="1" xfId="0" applyFont="1" applyFill="1" applyBorder="1" applyAlignment="1" applyProtection="1">
      <alignment horizontal="center" vertical="center" wrapText="1"/>
      <protection locked="0"/>
    </xf>
    <xf numFmtId="0" fontId="0" fillId="0" borderId="1" xfId="0" applyFont="1" applyFill="1" applyBorder="1" applyAlignment="1" applyProtection="1">
      <alignment horizontal="justify" vertical="center" wrapText="1"/>
      <protection locked="0"/>
    </xf>
    <xf numFmtId="0" fontId="0" fillId="0" borderId="1" xfId="0" applyFont="1" applyBorder="1" applyAlignment="1" applyProtection="1">
      <alignment horizontal="center" vertical="center" wrapText="1"/>
      <protection locked="0"/>
    </xf>
    <xf numFmtId="0" fontId="0" fillId="9" borderId="1" xfId="0" applyFon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0" fontId="0" fillId="6" borderId="1" xfId="0" applyFont="1" applyFill="1" applyBorder="1" applyAlignment="1" applyProtection="1">
      <alignment horizontal="center" vertical="center" wrapText="1"/>
      <protection locked="0"/>
    </xf>
    <xf numFmtId="0" fontId="0" fillId="0" borderId="27" xfId="0" applyFont="1" applyBorder="1" applyAlignment="1" applyProtection="1">
      <alignment horizontal="justify" vertical="center" wrapText="1"/>
      <protection locked="0"/>
    </xf>
    <xf numFmtId="0" fontId="0" fillId="0" borderId="64" xfId="0" applyFont="1" applyBorder="1" applyAlignment="1">
      <alignment horizontal="center" vertical="center" wrapText="1"/>
    </xf>
    <xf numFmtId="0" fontId="0" fillId="6" borderId="1" xfId="0" applyFont="1" applyFill="1" applyBorder="1" applyAlignment="1">
      <alignment horizontal="center" vertical="center" wrapText="1"/>
    </xf>
    <xf numFmtId="0" fontId="0" fillId="6" borderId="1" xfId="0" applyFont="1" applyFill="1" applyBorder="1" applyAlignment="1" applyProtection="1">
      <alignment horizontal="center" vertical="center" wrapText="1"/>
      <protection hidden="1"/>
    </xf>
    <xf numFmtId="0" fontId="14"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wrapText="1"/>
    </xf>
    <xf numFmtId="14" fontId="0" fillId="0" borderId="1" xfId="0" applyNumberFormat="1" applyFont="1" applyFill="1" applyBorder="1" applyAlignment="1">
      <alignment vertical="center" wrapText="1"/>
    </xf>
    <xf numFmtId="0" fontId="0" fillId="0" borderId="1" xfId="0" quotePrefix="1" applyFont="1" applyFill="1" applyBorder="1" applyAlignment="1" applyProtection="1">
      <alignment horizontal="justify" vertical="center" wrapText="1"/>
      <protection locked="0"/>
    </xf>
    <xf numFmtId="0" fontId="0" fillId="2" borderId="0" xfId="0" applyFont="1" applyFill="1"/>
    <xf numFmtId="0" fontId="0" fillId="0" borderId="0" xfId="0" applyFont="1" applyAlignment="1">
      <alignment vertical="top"/>
    </xf>
    <xf numFmtId="0" fontId="4" fillId="4" borderId="1" xfId="0" applyFont="1" applyFill="1" applyBorder="1" applyAlignment="1">
      <alignment horizontal="center" vertical="center"/>
    </xf>
    <xf numFmtId="0" fontId="38" fillId="0" borderId="0" xfId="0" applyFont="1"/>
    <xf numFmtId="0" fontId="38" fillId="0" borderId="0" xfId="0" applyFont="1" applyAlignment="1">
      <alignment wrapText="1"/>
    </xf>
    <xf numFmtId="0" fontId="62" fillId="0" borderId="11" xfId="0" applyFont="1" applyFill="1" applyBorder="1" applyAlignment="1">
      <alignment horizontal="justify" vertical="top" wrapText="1"/>
    </xf>
    <xf numFmtId="0" fontId="4" fillId="4" borderId="1" xfId="0" applyFont="1" applyFill="1" applyBorder="1" applyAlignment="1">
      <alignment horizontal="center" vertical="center"/>
    </xf>
    <xf numFmtId="0" fontId="31" fillId="0" borderId="11" xfId="0" applyFont="1" applyFill="1" applyBorder="1" applyAlignment="1">
      <alignment horizontal="justify" vertical="top" wrapText="1"/>
    </xf>
    <xf numFmtId="0" fontId="21" fillId="0" borderId="0" xfId="0" applyFont="1" applyAlignment="1">
      <alignment horizontal="left"/>
    </xf>
    <xf numFmtId="0" fontId="17" fillId="0" borderId="0" xfId="0" applyFont="1" applyAlignment="1">
      <alignment horizontal="center" vertical="center" wrapText="1"/>
    </xf>
    <xf numFmtId="0" fontId="20" fillId="2" borderId="1" xfId="0" applyFont="1" applyFill="1" applyBorder="1" applyAlignment="1" applyProtection="1">
      <alignment horizontal="center" vertical="center" wrapText="1"/>
      <protection locked="0"/>
    </xf>
    <xf numFmtId="0" fontId="4" fillId="3" borderId="106" xfId="0" applyFont="1" applyFill="1" applyBorder="1" applyAlignment="1">
      <alignment horizontal="center" vertical="center"/>
    </xf>
    <xf numFmtId="0" fontId="4" fillId="3" borderId="112" xfId="0" applyFont="1" applyFill="1" applyBorder="1" applyAlignment="1">
      <alignment horizontal="center" vertical="center"/>
    </xf>
    <xf numFmtId="0" fontId="4" fillId="3" borderId="107" xfId="0" applyFont="1" applyFill="1" applyBorder="1" applyAlignment="1">
      <alignment horizontal="center" vertical="center"/>
    </xf>
    <xf numFmtId="0" fontId="4" fillId="3" borderId="105"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3" xfId="0" applyFont="1" applyFill="1" applyBorder="1" applyAlignment="1">
      <alignment horizontal="center" vertical="center"/>
    </xf>
    <xf numFmtId="0" fontId="4" fillId="3" borderId="21" xfId="0" applyFont="1" applyFill="1" applyBorder="1" applyAlignment="1">
      <alignment horizontal="center" vertical="center"/>
    </xf>
    <xf numFmtId="0" fontId="4" fillId="5" borderId="112" xfId="0" applyFont="1" applyFill="1" applyBorder="1" applyAlignment="1">
      <alignment horizontal="left" vertical="center" wrapText="1"/>
    </xf>
    <xf numFmtId="0" fontId="4" fillId="5" borderId="107" xfId="0" applyFont="1" applyFill="1" applyBorder="1" applyAlignment="1">
      <alignment horizontal="left" vertical="center" wrapText="1"/>
    </xf>
    <xf numFmtId="0" fontId="4" fillId="3" borderId="34" xfId="0" applyFont="1" applyFill="1" applyBorder="1" applyAlignment="1">
      <alignment horizontal="center" vertical="center" wrapText="1"/>
    </xf>
    <xf numFmtId="0" fontId="4" fillId="3" borderId="5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4" fillId="4" borderId="61" xfId="0" applyFont="1" applyFill="1" applyBorder="1" applyAlignment="1">
      <alignment horizontal="center" vertical="center" wrapText="1"/>
    </xf>
    <xf numFmtId="0" fontId="4" fillId="4" borderId="53"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3" xfId="0" applyFont="1" applyBorder="1" applyAlignment="1">
      <alignment horizontal="center" vertical="center" wrapText="1"/>
    </xf>
    <xf numFmtId="0" fontId="27" fillId="7" borderId="6" xfId="0" applyFont="1" applyFill="1" applyBorder="1" applyAlignment="1" applyProtection="1">
      <alignment horizontal="left" vertical="center" wrapText="1"/>
    </xf>
    <xf numFmtId="14" fontId="27" fillId="7" borderId="6" xfId="0" applyNumberFormat="1" applyFont="1" applyFill="1" applyBorder="1" applyAlignment="1" applyProtection="1">
      <alignment horizontal="center" vertical="center" wrapText="1"/>
    </xf>
    <xf numFmtId="0" fontId="49" fillId="0" borderId="0" xfId="3" applyFont="1" applyFill="1" applyBorder="1" applyAlignment="1" applyProtection="1">
      <alignment horizontal="center" vertical="center" wrapText="1"/>
    </xf>
    <xf numFmtId="0" fontId="50" fillId="0" borderId="29" xfId="3" applyFont="1" applyFill="1" applyBorder="1" applyAlignment="1" applyProtection="1">
      <alignment horizontal="center" vertical="center" wrapText="1"/>
    </xf>
    <xf numFmtId="0" fontId="50" fillId="0" borderId="56" xfId="3" applyFont="1" applyFill="1" applyBorder="1" applyAlignment="1" applyProtection="1">
      <alignment horizontal="center" vertical="center" wrapText="1"/>
    </xf>
    <xf numFmtId="0" fontId="50" fillId="0" borderId="54" xfId="3" applyFont="1" applyFill="1" applyBorder="1" applyAlignment="1" applyProtection="1">
      <alignment horizontal="center" vertical="center" wrapText="1"/>
    </xf>
    <xf numFmtId="0" fontId="29" fillId="0" borderId="7" xfId="3" applyFont="1" applyFill="1" applyBorder="1" applyAlignment="1">
      <alignment horizontal="center" vertical="center" wrapText="1"/>
    </xf>
    <xf numFmtId="0" fontId="29" fillId="0" borderId="4" xfId="3" applyFont="1" applyFill="1" applyBorder="1" applyAlignment="1">
      <alignment horizontal="center" vertical="center"/>
    </xf>
    <xf numFmtId="0" fontId="50" fillId="0" borderId="35" xfId="3" applyFont="1" applyFill="1" applyBorder="1" applyAlignment="1" applyProtection="1">
      <alignment horizontal="center" vertical="center" wrapText="1"/>
    </xf>
    <xf numFmtId="0" fontId="50" fillId="0" borderId="37" xfId="3" applyFont="1" applyFill="1" applyBorder="1" applyAlignment="1" applyProtection="1">
      <alignment horizontal="center" vertical="center" wrapText="1"/>
    </xf>
    <xf numFmtId="0" fontId="50" fillId="0" borderId="57" xfId="3" applyFont="1" applyFill="1" applyBorder="1" applyAlignment="1" applyProtection="1">
      <alignment horizontal="center" vertical="center" wrapText="1"/>
    </xf>
    <xf numFmtId="0" fontId="50" fillId="0" borderId="59" xfId="3" applyFont="1" applyFill="1" applyBorder="1" applyAlignment="1" applyProtection="1">
      <alignment horizontal="center" vertical="center" wrapText="1"/>
    </xf>
    <xf numFmtId="0" fontId="50" fillId="0" borderId="0" xfId="3" applyFont="1" applyFill="1" applyBorder="1" applyAlignment="1" applyProtection="1">
      <alignment horizontal="left" vertical="center" wrapText="1"/>
    </xf>
    <xf numFmtId="0" fontId="50" fillId="0" borderId="29" xfId="3" applyFont="1" applyFill="1" applyBorder="1" applyAlignment="1" applyProtection="1">
      <alignment horizontal="left" vertical="center" wrapText="1"/>
    </xf>
    <xf numFmtId="0" fontId="52" fillId="3" borderId="106" xfId="0" applyFont="1" applyFill="1" applyBorder="1" applyAlignment="1">
      <alignment horizontal="center" vertical="center"/>
    </xf>
    <xf numFmtId="0" fontId="52" fillId="3" borderId="112" xfId="0" applyFont="1" applyFill="1" applyBorder="1" applyAlignment="1">
      <alignment horizontal="center" vertical="center"/>
    </xf>
    <xf numFmtId="0" fontId="52" fillId="3" borderId="107" xfId="0" applyFont="1" applyFill="1" applyBorder="1" applyAlignment="1">
      <alignment horizontal="center" vertical="center"/>
    </xf>
    <xf numFmtId="0" fontId="52" fillId="4" borderId="34" xfId="0" applyFont="1" applyFill="1" applyBorder="1" applyAlignment="1">
      <alignment horizontal="center" vertical="center" wrapText="1"/>
    </xf>
    <xf numFmtId="0" fontId="52" fillId="4" borderId="61" xfId="0" applyFont="1" applyFill="1" applyBorder="1" applyAlignment="1">
      <alignment horizontal="center" vertical="center" wrapText="1"/>
    </xf>
    <xf numFmtId="0" fontId="52" fillId="4" borderId="53" xfId="0" applyFont="1" applyFill="1" applyBorder="1" applyAlignment="1">
      <alignment horizontal="center" vertical="center" wrapText="1"/>
    </xf>
    <xf numFmtId="0" fontId="52" fillId="4" borderId="42" xfId="0" applyFont="1" applyFill="1" applyBorder="1" applyAlignment="1">
      <alignment horizontal="center" vertical="center" wrapText="1"/>
    </xf>
    <xf numFmtId="0" fontId="52" fillId="4" borderId="43" xfId="0" applyFont="1" applyFill="1" applyBorder="1" applyAlignment="1">
      <alignment horizontal="center" vertical="center" wrapText="1"/>
    </xf>
    <xf numFmtId="0" fontId="52" fillId="4" borderId="118" xfId="0" applyFont="1" applyFill="1" applyBorder="1" applyAlignment="1">
      <alignment horizontal="center" vertical="center" wrapText="1"/>
    </xf>
    <xf numFmtId="0" fontId="52" fillId="3" borderId="105" xfId="0" applyFont="1" applyFill="1" applyBorder="1" applyAlignment="1">
      <alignment horizontal="center" vertical="center"/>
    </xf>
    <xf numFmtId="0" fontId="52" fillId="3" borderId="22" xfId="0" applyFont="1" applyFill="1" applyBorder="1" applyAlignment="1">
      <alignment horizontal="center" vertical="center"/>
    </xf>
    <xf numFmtId="0" fontId="52" fillId="3" borderId="23" xfId="0" applyFont="1" applyFill="1" applyBorder="1" applyAlignment="1">
      <alignment horizontal="center" vertical="center"/>
    </xf>
    <xf numFmtId="0" fontId="52" fillId="3" borderId="34" xfId="0" applyFont="1" applyFill="1" applyBorder="1" applyAlignment="1">
      <alignment horizontal="center" vertical="center" wrapText="1"/>
    </xf>
    <xf numFmtId="0" fontId="52" fillId="3" borderId="53" xfId="0" applyFont="1" applyFill="1" applyBorder="1" applyAlignment="1">
      <alignment horizontal="center" vertical="center" wrapText="1"/>
    </xf>
    <xf numFmtId="0" fontId="52" fillId="5" borderId="112" xfId="0" applyFont="1" applyFill="1" applyBorder="1" applyAlignment="1">
      <alignment horizontal="left" vertical="center" wrapText="1"/>
    </xf>
    <xf numFmtId="0" fontId="52" fillId="5" borderId="112" xfId="0" applyFont="1" applyFill="1" applyBorder="1" applyAlignment="1">
      <alignment horizontal="left" vertical="center"/>
    </xf>
    <xf numFmtId="0" fontId="52" fillId="5" borderId="107" xfId="0" applyFont="1" applyFill="1" applyBorder="1" applyAlignment="1">
      <alignment horizontal="left" vertical="center"/>
    </xf>
    <xf numFmtId="0" fontId="52" fillId="3" borderId="35" xfId="0" applyFont="1" applyFill="1" applyBorder="1" applyAlignment="1">
      <alignment horizontal="center" vertical="center"/>
    </xf>
    <xf numFmtId="0" fontId="52" fillId="3" borderId="36" xfId="0" applyFont="1" applyFill="1" applyBorder="1" applyAlignment="1">
      <alignment horizontal="center" vertical="center"/>
    </xf>
    <xf numFmtId="0" fontId="52" fillId="3" borderId="37" xfId="0" applyFont="1" applyFill="1" applyBorder="1" applyAlignment="1">
      <alignment horizontal="center" vertical="center"/>
    </xf>
    <xf numFmtId="0" fontId="52" fillId="3" borderId="2" xfId="0" applyFont="1" applyFill="1" applyBorder="1" applyAlignment="1">
      <alignment horizontal="center" vertical="center" wrapText="1"/>
    </xf>
    <xf numFmtId="0" fontId="52" fillId="3" borderId="3" xfId="0" applyFont="1" applyFill="1" applyBorder="1" applyAlignment="1">
      <alignment horizontal="center" vertical="center" wrapText="1"/>
    </xf>
    <xf numFmtId="0" fontId="52" fillId="3" borderId="8" xfId="0" applyFont="1" applyFill="1" applyBorder="1" applyAlignment="1">
      <alignment horizontal="center" vertical="center"/>
    </xf>
    <xf numFmtId="0" fontId="52" fillId="4" borderId="57" xfId="0" applyFont="1" applyFill="1" applyBorder="1" applyAlignment="1">
      <alignment horizontal="center" vertical="center" wrapText="1"/>
    </xf>
    <xf numFmtId="0" fontId="52" fillId="4" borderId="4" xfId="0" applyFont="1" applyFill="1" applyBorder="1" applyAlignment="1">
      <alignment horizontal="center" vertical="center" wrapText="1"/>
    </xf>
    <xf numFmtId="0" fontId="52" fillId="4" borderId="2" xfId="0" applyFont="1" applyFill="1" applyBorder="1" applyAlignment="1">
      <alignment horizontal="center" vertical="center" wrapText="1"/>
    </xf>
    <xf numFmtId="0" fontId="52" fillId="5" borderId="36" xfId="0" applyFont="1" applyFill="1" applyBorder="1" applyAlignment="1">
      <alignment horizontal="left" vertical="center" wrapText="1"/>
    </xf>
    <xf numFmtId="0" fontId="52" fillId="5" borderId="36" xfId="0" applyFont="1" applyFill="1" applyBorder="1" applyAlignment="1">
      <alignment horizontal="left" vertical="center"/>
    </xf>
    <xf numFmtId="0" fontId="52" fillId="5" borderId="37" xfId="0" applyFont="1" applyFill="1" applyBorder="1" applyAlignment="1">
      <alignment horizontal="left" vertical="center"/>
    </xf>
    <xf numFmtId="0" fontId="4" fillId="4" borderId="57" xfId="0" applyFont="1" applyFill="1" applyBorder="1" applyAlignment="1">
      <alignment horizontal="center" vertical="center" wrapText="1"/>
    </xf>
    <xf numFmtId="0" fontId="4" fillId="3" borderId="35" xfId="0" applyFont="1" applyFill="1" applyBorder="1" applyAlignment="1">
      <alignment horizontal="center" vertical="center"/>
    </xf>
    <xf numFmtId="0" fontId="4" fillId="3" borderId="36" xfId="0" applyFont="1" applyFill="1" applyBorder="1" applyAlignment="1">
      <alignment horizontal="center" vertical="center"/>
    </xf>
    <xf numFmtId="0" fontId="4" fillId="3" borderId="37" xfId="0" applyFont="1" applyFill="1" applyBorder="1" applyAlignment="1">
      <alignment horizontal="center" vertical="center"/>
    </xf>
    <xf numFmtId="0" fontId="4" fillId="4"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5" borderId="36" xfId="0" applyFont="1" applyFill="1" applyBorder="1" applyAlignment="1">
      <alignment horizontal="left" vertical="center" wrapText="1"/>
    </xf>
    <xf numFmtId="0" fontId="4" fillId="5" borderId="36" xfId="0" applyFont="1" applyFill="1" applyBorder="1" applyAlignment="1">
      <alignment horizontal="left" vertical="center"/>
    </xf>
    <xf numFmtId="0" fontId="4" fillId="5" borderId="37" xfId="0" applyFont="1" applyFill="1" applyBorder="1" applyAlignment="1">
      <alignment horizontal="left" vertical="center"/>
    </xf>
    <xf numFmtId="0" fontId="8" fillId="3" borderId="34"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8" fillId="3" borderId="35" xfId="0" applyFont="1" applyFill="1" applyBorder="1" applyAlignment="1">
      <alignment horizontal="center" vertical="center"/>
    </xf>
    <xf numFmtId="0" fontId="8" fillId="3" borderId="37" xfId="0" applyFont="1" applyFill="1" applyBorder="1" applyAlignment="1">
      <alignment horizontal="center" vertical="center"/>
    </xf>
    <xf numFmtId="0" fontId="8" fillId="4" borderId="34"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4" borderId="57" xfId="0" applyFont="1" applyFill="1" applyBorder="1" applyAlignment="1" applyProtection="1">
      <alignment horizontal="center" vertical="center" wrapText="1"/>
      <protection hidden="1"/>
    </xf>
    <xf numFmtId="0" fontId="8" fillId="4" borderId="53" xfId="0" applyFont="1" applyFill="1" applyBorder="1" applyAlignment="1" applyProtection="1">
      <alignment horizontal="center" vertical="center" wrapText="1"/>
      <protection hidden="1"/>
    </xf>
    <xf numFmtId="0" fontId="2" fillId="3" borderId="3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7"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8" fillId="5" borderId="36" xfId="0" applyFont="1" applyFill="1" applyBorder="1" applyAlignment="1">
      <alignment horizontal="left" vertical="center" wrapText="1"/>
    </xf>
    <xf numFmtId="0" fontId="8" fillId="5" borderId="36" xfId="0" applyFont="1" applyFill="1" applyBorder="1" applyAlignment="1">
      <alignment horizontal="left" vertical="center"/>
    </xf>
    <xf numFmtId="0" fontId="8" fillId="5" borderId="37" xfId="0" applyFont="1" applyFill="1" applyBorder="1" applyAlignment="1">
      <alignment horizontal="left" vertical="center"/>
    </xf>
    <xf numFmtId="0" fontId="31" fillId="3" borderId="1" xfId="0" applyFont="1" applyFill="1" applyBorder="1" applyAlignment="1" applyProtection="1">
      <alignment horizontal="center" vertical="center" wrapText="1"/>
      <protection hidden="1"/>
    </xf>
    <xf numFmtId="0" fontId="4" fillId="4" borderId="1" xfId="0" applyFont="1" applyFill="1" applyBorder="1" applyAlignment="1">
      <alignment horizontal="center" vertical="center"/>
    </xf>
    <xf numFmtId="49" fontId="43" fillId="0" borderId="32" xfId="0" applyNumberFormat="1" applyFont="1" applyFill="1" applyBorder="1" applyAlignment="1" applyProtection="1">
      <alignment horizontal="left" vertical="top" wrapText="1"/>
      <protection locked="0"/>
    </xf>
    <xf numFmtId="49" fontId="43" fillId="0" borderId="31" xfId="0" applyNumberFormat="1" applyFont="1" applyFill="1" applyBorder="1" applyAlignment="1" applyProtection="1">
      <alignment horizontal="left" vertical="top" wrapText="1"/>
      <protection locked="0"/>
    </xf>
    <xf numFmtId="49" fontId="63" fillId="0" borderId="64" xfId="0" applyNumberFormat="1" applyFont="1" applyFill="1" applyBorder="1" applyAlignment="1" applyProtection="1">
      <alignment horizontal="left" vertical="top" wrapText="1"/>
      <protection locked="0"/>
    </xf>
    <xf numFmtId="49" fontId="63" fillId="0" borderId="17" xfId="0" applyNumberFormat="1" applyFont="1" applyFill="1" applyBorder="1" applyAlignment="1" applyProtection="1">
      <alignment horizontal="left" vertical="top" wrapText="1"/>
      <protection locked="0"/>
    </xf>
    <xf numFmtId="49" fontId="43" fillId="0" borderId="27" xfId="0" applyNumberFormat="1" applyFont="1" applyFill="1" applyBorder="1" applyAlignment="1" applyProtection="1">
      <alignment horizontal="left" vertical="top" wrapText="1"/>
      <protection locked="0"/>
    </xf>
    <xf numFmtId="0" fontId="31" fillId="2" borderId="27" xfId="0" applyFont="1" applyFill="1" applyBorder="1" applyAlignment="1" applyProtection="1">
      <alignment horizontal="center" vertical="center"/>
      <protection hidden="1"/>
    </xf>
    <xf numFmtId="0" fontId="31" fillId="2" borderId="1" xfId="0" applyFont="1" applyFill="1" applyBorder="1" applyAlignment="1" applyProtection="1">
      <alignment horizontal="center" vertical="center"/>
      <protection hidden="1"/>
    </xf>
    <xf numFmtId="0" fontId="31" fillId="2" borderId="1" xfId="0" applyFont="1" applyFill="1" applyBorder="1" applyAlignment="1">
      <alignment horizontal="center" vertical="center" wrapText="1"/>
    </xf>
    <xf numFmtId="0" fontId="46" fillId="13" borderId="31" xfId="0" applyNumberFormat="1" applyFont="1" applyFill="1" applyBorder="1" applyAlignment="1">
      <alignment horizontal="center" vertical="center"/>
    </xf>
    <xf numFmtId="0" fontId="46" fillId="13" borderId="5" xfId="0" applyNumberFormat="1" applyFont="1" applyFill="1" applyBorder="1" applyAlignment="1">
      <alignment horizontal="center" vertical="center"/>
    </xf>
    <xf numFmtId="0" fontId="46" fillId="13" borderId="76" xfId="0" applyNumberFormat="1" applyFont="1" applyFill="1" applyBorder="1" applyAlignment="1">
      <alignment horizontal="center" vertical="center"/>
    </xf>
    <xf numFmtId="0" fontId="31" fillId="14" borderId="32" xfId="0" applyFont="1" applyFill="1" applyBorder="1" applyAlignment="1">
      <alignment horizontal="center" vertical="center" wrapText="1"/>
    </xf>
    <xf numFmtId="0" fontId="31" fillId="14" borderId="62" xfId="0" applyFont="1" applyFill="1" applyBorder="1" applyAlignment="1">
      <alignment horizontal="center" vertical="center" wrapText="1"/>
    </xf>
    <xf numFmtId="0" fontId="31" fillId="14" borderId="74" xfId="0" applyFont="1" applyFill="1" applyBorder="1" applyAlignment="1">
      <alignment horizontal="center" vertical="center" wrapText="1"/>
    </xf>
    <xf numFmtId="0" fontId="31" fillId="14" borderId="31" xfId="0" applyFont="1" applyFill="1" applyBorder="1" applyAlignment="1">
      <alignment horizontal="center" vertical="center" wrapText="1"/>
    </xf>
    <xf numFmtId="0" fontId="31" fillId="14" borderId="5" xfId="0" applyFont="1" applyFill="1" applyBorder="1" applyAlignment="1">
      <alignment horizontal="center" vertical="center" wrapText="1"/>
    </xf>
    <xf numFmtId="0" fontId="31" fillId="14" borderId="76"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46" fillId="13" borderId="1" xfId="0" applyFont="1" applyFill="1" applyBorder="1" applyAlignment="1">
      <alignment horizontal="center" vertical="center" wrapText="1"/>
    </xf>
    <xf numFmtId="0" fontId="46" fillId="13" borderId="64" xfId="0" applyFont="1" applyFill="1" applyBorder="1" applyAlignment="1">
      <alignment horizontal="center" vertical="center" wrapText="1"/>
    </xf>
    <xf numFmtId="0" fontId="46" fillId="13" borderId="62" xfId="0" applyFont="1" applyFill="1" applyBorder="1" applyAlignment="1">
      <alignment horizontal="center" vertical="center" wrapText="1"/>
    </xf>
    <xf numFmtId="0" fontId="46" fillId="13" borderId="64" xfId="0" applyNumberFormat="1" applyFont="1" applyFill="1" applyBorder="1" applyAlignment="1">
      <alignment horizontal="center" vertical="center"/>
    </xf>
    <xf numFmtId="0" fontId="46" fillId="13" borderId="75" xfId="0" applyNumberFormat="1" applyFont="1" applyFill="1" applyBorder="1" applyAlignment="1">
      <alignment horizontal="center" vertical="center"/>
    </xf>
    <xf numFmtId="0" fontId="46" fillId="13" borderId="1" xfId="0" applyFont="1" applyFill="1" applyBorder="1" applyAlignment="1">
      <alignment horizontal="center" vertical="center"/>
    </xf>
    <xf numFmtId="0" fontId="46" fillId="13" borderId="64" xfId="0" applyFont="1" applyFill="1" applyBorder="1" applyAlignment="1">
      <alignment horizontal="center" vertical="center"/>
    </xf>
    <xf numFmtId="0" fontId="0" fillId="0" borderId="64" xfId="0" applyFont="1" applyFill="1" applyBorder="1" applyAlignment="1" applyProtection="1">
      <alignment horizontal="center" vertical="center" wrapText="1"/>
      <protection locked="0"/>
    </xf>
    <xf numFmtId="0" fontId="0" fillId="0" borderId="17" xfId="0" applyFont="1" applyFill="1" applyBorder="1" applyAlignment="1" applyProtection="1">
      <alignment horizontal="center" vertical="center" wrapText="1"/>
      <protection locked="0"/>
    </xf>
    <xf numFmtId="0" fontId="0" fillId="0" borderId="64" xfId="0" applyFont="1" applyBorder="1" applyAlignment="1">
      <alignment horizontal="center" vertical="center" wrapText="1"/>
    </xf>
    <xf numFmtId="0" fontId="0" fillId="0" borderId="75" xfId="0" applyFont="1" applyBorder="1" applyAlignment="1">
      <alignment horizontal="center" vertical="center" wrapText="1"/>
    </xf>
    <xf numFmtId="0" fontId="0" fillId="0" borderId="17" xfId="0" applyFont="1" applyBorder="1" applyAlignment="1">
      <alignment horizontal="center" vertical="center" wrapText="1"/>
    </xf>
    <xf numFmtId="0" fontId="0" fillId="2" borderId="64" xfId="0" applyFont="1" applyFill="1" applyBorder="1" applyAlignment="1" applyProtection="1">
      <alignment horizontal="center" vertical="center" wrapText="1"/>
      <protection locked="0"/>
    </xf>
    <xf numFmtId="0" fontId="0" fillId="2" borderId="17" xfId="0" applyFont="1" applyFill="1" applyBorder="1" applyAlignment="1" applyProtection="1">
      <alignment horizontal="center" vertical="center" wrapText="1"/>
      <protection locked="0"/>
    </xf>
    <xf numFmtId="0" fontId="0" fillId="2" borderId="1" xfId="0" applyFont="1" applyFill="1" applyBorder="1" applyAlignment="1">
      <alignment horizontal="left" vertical="top" wrapText="1"/>
    </xf>
    <xf numFmtId="0" fontId="0" fillId="0" borderId="1" xfId="0" applyFont="1" applyBorder="1" applyAlignment="1">
      <alignment horizontal="left" vertical="center" wrapText="1"/>
    </xf>
    <xf numFmtId="0" fontId="0" fillId="2" borderId="64"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8" fillId="4" borderId="42" xfId="0" applyFont="1" applyFill="1" applyBorder="1" applyAlignment="1" applyProtection="1">
      <alignment horizontal="center" vertical="center" wrapText="1"/>
      <protection hidden="1"/>
    </xf>
    <xf numFmtId="0" fontId="8" fillId="4" borderId="43" xfId="0" applyFont="1" applyFill="1" applyBorder="1" applyAlignment="1" applyProtection="1">
      <alignment horizontal="center" vertical="center" wrapText="1"/>
      <protection hidden="1"/>
    </xf>
    <xf numFmtId="0" fontId="8" fillId="4" borderId="44" xfId="0"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hidden="1"/>
    </xf>
    <xf numFmtId="0" fontId="8" fillId="4" borderId="61" xfId="0" applyFont="1" applyFill="1" applyBorder="1" applyAlignment="1" applyProtection="1">
      <alignment horizontal="center" vertical="center" wrapText="1"/>
      <protection hidden="1"/>
    </xf>
    <xf numFmtId="0" fontId="8" fillId="4" borderId="91"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wrapText="1"/>
      <protection hidden="1"/>
    </xf>
    <xf numFmtId="0" fontId="8" fillId="5" borderId="37" xfId="0" applyFont="1" applyFill="1" applyBorder="1" applyAlignment="1" applyProtection="1">
      <alignment horizontal="left" vertical="center" wrapText="1"/>
      <protection hidden="1"/>
    </xf>
    <xf numFmtId="0" fontId="8" fillId="3" borderId="34"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8" fillId="3" borderId="35" xfId="0" applyFont="1" applyFill="1" applyBorder="1" applyAlignment="1" applyProtection="1">
      <alignment horizontal="center" vertical="center"/>
      <protection hidden="1"/>
    </xf>
    <xf numFmtId="0" fontId="8" fillId="3" borderId="37" xfId="0" applyFont="1" applyFill="1" applyBorder="1" applyAlignment="1" applyProtection="1">
      <alignment horizontal="center" vertical="center"/>
      <protection hidden="1"/>
    </xf>
    <xf numFmtId="0" fontId="2" fillId="3" borderId="35"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8" fillId="3" borderId="3" xfId="0" applyFont="1" applyFill="1" applyBorder="1" applyAlignment="1" applyProtection="1">
      <alignment horizontal="center" vertical="center" wrapText="1"/>
      <protection hidden="1"/>
    </xf>
    <xf numFmtId="0" fontId="8" fillId="3" borderId="8"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protection hidden="1"/>
    </xf>
    <xf numFmtId="0" fontId="8" fillId="5" borderId="37" xfId="0" applyFont="1" applyFill="1" applyBorder="1" applyAlignment="1" applyProtection="1">
      <alignment horizontal="left" vertical="center"/>
      <protection hidden="1"/>
    </xf>
    <xf numFmtId="0" fontId="0" fillId="0" borderId="86" xfId="0" applyFill="1" applyBorder="1" applyAlignment="1" applyProtection="1">
      <alignment horizontal="center" vertical="center" wrapText="1"/>
      <protection hidden="1"/>
    </xf>
    <xf numFmtId="0" fontId="0" fillId="0" borderId="75" xfId="0" applyFill="1" applyBorder="1" applyAlignment="1" applyProtection="1">
      <alignment horizontal="center" vertical="center" wrapText="1"/>
      <protection hidden="1"/>
    </xf>
    <xf numFmtId="0" fontId="0" fillId="0" borderId="39" xfId="0" applyFill="1" applyBorder="1" applyAlignment="1" applyProtection="1">
      <alignment horizontal="center" vertical="center" wrapText="1"/>
      <protection hidden="1"/>
    </xf>
    <xf numFmtId="0" fontId="8" fillId="3" borderId="53" xfId="0" applyFont="1" applyFill="1" applyBorder="1" applyAlignment="1" applyProtection="1">
      <alignment horizontal="center" vertical="center" wrapText="1"/>
      <protection hidden="1"/>
    </xf>
    <xf numFmtId="0" fontId="30" fillId="13"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5" borderId="77" xfId="0" applyFont="1" applyFill="1" applyBorder="1" applyAlignment="1">
      <alignment horizontal="center" vertical="center"/>
    </xf>
    <xf numFmtId="0" fontId="0" fillId="15" borderId="77" xfId="0" applyFont="1" applyFill="1" applyBorder="1" applyAlignment="1">
      <alignment horizontal="center" vertical="center" textRotation="90"/>
    </xf>
    <xf numFmtId="0" fontId="0" fillId="15" borderId="77" xfId="0" applyFont="1" applyFill="1" applyBorder="1" applyAlignment="1">
      <alignment horizontal="center"/>
    </xf>
    <xf numFmtId="0" fontId="4" fillId="0" borderId="77" xfId="0" applyFont="1" applyBorder="1" applyAlignment="1">
      <alignment horizontal="center"/>
    </xf>
    <xf numFmtId="0" fontId="4" fillId="0" borderId="1" xfId="0" applyFont="1" applyFill="1" applyBorder="1" applyAlignment="1">
      <alignment horizontal="center" vertical="center" wrapText="1"/>
    </xf>
    <xf numFmtId="0" fontId="0" fillId="9"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8" borderId="1" xfId="0" applyFont="1" applyFill="1" applyBorder="1" applyAlignment="1">
      <alignment horizontal="center"/>
    </xf>
    <xf numFmtId="0" fontId="24" fillId="0" borderId="1" xfId="0" applyFont="1" applyBorder="1" applyAlignment="1">
      <alignment horizontal="center" vertical="center"/>
    </xf>
    <xf numFmtId="0" fontId="24" fillId="0" borderId="1" xfId="0" applyFont="1" applyBorder="1" applyAlignment="1">
      <alignment horizontal="center" vertical="center" textRotation="90" wrapText="1"/>
    </xf>
    <xf numFmtId="0" fontId="24" fillId="0" borderId="0" xfId="0" applyFont="1" applyAlignment="1">
      <alignment horizontal="center"/>
    </xf>
    <xf numFmtId="0" fontId="24" fillId="0" borderId="1" xfId="0" applyFont="1" applyBorder="1" applyAlignment="1">
      <alignment horizontal="center" vertical="center" wrapText="1"/>
    </xf>
  </cellXfs>
  <cellStyles count="5">
    <cellStyle name="Normal" xfId="0" builtinId="0"/>
    <cellStyle name="Normal 2" xfId="2"/>
    <cellStyle name="Normal 2 2" xfId="3"/>
    <cellStyle name="Normal 2 2 2" xfId="4"/>
    <cellStyle name="Porcentaje" xfId="1" builtinId="5"/>
  </cellStyles>
  <dxfs count="1035">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2108894784"/>
        <c:axId val="-2108899680"/>
      </c:barChart>
      <c:catAx>
        <c:axId val="-2108894784"/>
        <c:scaling>
          <c:orientation val="minMax"/>
        </c:scaling>
        <c:delete val="0"/>
        <c:axPos val="l"/>
        <c:numFmt formatCode="General" sourceLinked="0"/>
        <c:majorTickMark val="out"/>
        <c:minorTickMark val="none"/>
        <c:tickLblPos val="nextTo"/>
        <c:crossAx val="-2108899680"/>
        <c:crosses val="autoZero"/>
        <c:auto val="1"/>
        <c:lblAlgn val="ctr"/>
        <c:lblOffset val="100"/>
        <c:noMultiLvlLbl val="0"/>
      </c:catAx>
      <c:valAx>
        <c:axId val="-2108899680"/>
        <c:scaling>
          <c:orientation val="minMax"/>
        </c:scaling>
        <c:delete val="1"/>
        <c:axPos val="b"/>
        <c:numFmt formatCode="General" sourceLinked="1"/>
        <c:majorTickMark val="out"/>
        <c:minorTickMark val="none"/>
        <c:tickLblPos val="nextTo"/>
        <c:crossAx val="-210889478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0</xdr:rowOff>
    </xdr:from>
    <xdr:ext cx="0" cy="984250"/>
    <xdr:pic>
      <xdr:nvPicPr>
        <xdr:cNvPr id="2" name="Picture 3">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0"/>
          <a:ext cx="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0</xdr:row>
      <xdr:rowOff>161925</xdr:rowOff>
    </xdr:from>
    <xdr:ext cx="0" cy="955675"/>
    <xdr:pic>
      <xdr:nvPicPr>
        <xdr:cNvPr id="3" name="Picture 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161925"/>
          <a:ext cx="0" cy="95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361950</xdr:colOff>
      <xdr:row>0</xdr:row>
      <xdr:rowOff>104775</xdr:rowOff>
    </xdr:from>
    <xdr:ext cx="733425" cy="762000"/>
    <xdr:pic>
      <xdr:nvPicPr>
        <xdr:cNvPr id="4" name="Picture 3">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5495" b="8791"/>
        <a:stretch>
          <a:fillRect/>
        </a:stretch>
      </xdr:blipFill>
      <xdr:spPr bwMode="auto">
        <a:xfrm>
          <a:off x="361950" y="104775"/>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gto%20Plan%20Anticorrupci&#243;n%20ICBF%202018%20Primer%20Cuatrimestre%20marcel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En%20validaciones/Matriz%20de%20Riesgos%20Promoci&#243;n%20y%20Prevenci&#243;n.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avier.Bermudez/Documents/Matrices%202017/En%20validaciones/Matriz%20de%20Riesgos%20Promoci&#243;n%20y%20Prevenci&#243;n.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Libro3"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PAAC versión imprimible"/>
      <sheetName val="Matriz de Riesgos Procesos 2018"/>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efreshError="1"/>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3"/>
    </sheetNames>
    <sheetDataSet>
      <sheetData sheetId="0">
        <row r="12">
          <cell r="H12">
            <v>4</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png"/><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2.xml"/><Relationship Id="rId5" Type="http://schemas.openxmlformats.org/officeDocument/2006/relationships/image" Target="../media/image4.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3.xml"/><Relationship Id="rId5" Type="http://schemas.openxmlformats.org/officeDocument/2006/relationships/image" Target="../media/image4.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vmlDrawing" Target="../drawings/vmlDrawing4.vml"/><Relationship Id="rId1" Type="http://schemas.openxmlformats.org/officeDocument/2006/relationships/printerSettings" Target="../printerSettings/printerSettings11.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comments" Target="../comments5.xml"/><Relationship Id="rId5" Type="http://schemas.openxmlformats.org/officeDocument/2006/relationships/image" Target="../media/image3.png"/><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comments" Target="../comments6.xml"/><Relationship Id="rId5" Type="http://schemas.openxmlformats.org/officeDocument/2006/relationships/image" Target="../media/image3.png"/><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6" Type="http://schemas.openxmlformats.org/officeDocument/2006/relationships/comments" Target="../comments7.xml"/><Relationship Id="rId5" Type="http://schemas.openxmlformats.org/officeDocument/2006/relationships/image" Target="../media/image3.png"/><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146" customFormat="1" ht="15" customHeight="1" x14ac:dyDescent="0.25">
      <c r="B4" s="729" t="s">
        <v>165</v>
      </c>
      <c r="C4" s="729"/>
      <c r="D4" s="729"/>
      <c r="E4" s="729"/>
      <c r="F4" s="729"/>
      <c r="G4" s="729"/>
      <c r="H4" s="729"/>
      <c r="I4" s="729"/>
      <c r="J4" s="729"/>
      <c r="K4" s="729"/>
      <c r="L4" s="729"/>
      <c r="M4" s="729"/>
      <c r="N4" s="729"/>
      <c r="O4" s="729"/>
      <c r="P4" s="729"/>
      <c r="Q4" s="729"/>
    </row>
    <row r="5" spans="2:17" s="146" customFormat="1" ht="15" customHeight="1" x14ac:dyDescent="0.25">
      <c r="B5" s="729"/>
      <c r="C5" s="729"/>
      <c r="D5" s="729"/>
      <c r="E5" s="729"/>
      <c r="F5" s="729"/>
      <c r="G5" s="729"/>
      <c r="H5" s="729"/>
      <c r="I5" s="729"/>
      <c r="J5" s="729"/>
      <c r="K5" s="729"/>
      <c r="L5" s="729"/>
      <c r="M5" s="729"/>
      <c r="N5" s="729"/>
      <c r="O5" s="729"/>
      <c r="P5" s="729"/>
      <c r="Q5" s="729"/>
    </row>
    <row r="6" spans="2:17" s="146" customFormat="1" ht="15" customHeight="1" x14ac:dyDescent="0.25">
      <c r="B6" s="729"/>
      <c r="C6" s="729"/>
      <c r="D6" s="729"/>
      <c r="E6" s="729"/>
      <c r="F6" s="729"/>
      <c r="G6" s="729"/>
      <c r="H6" s="729"/>
      <c r="I6" s="729"/>
      <c r="J6" s="729"/>
      <c r="K6" s="729"/>
      <c r="L6" s="729"/>
      <c r="M6" s="729"/>
      <c r="N6" s="729"/>
      <c r="O6" s="729"/>
      <c r="P6" s="729"/>
      <c r="Q6" s="729"/>
    </row>
    <row r="7" spans="2:17" x14ac:dyDescent="0.25">
      <c r="C7" s="142"/>
      <c r="D7" s="142"/>
    </row>
    <row r="8" spans="2:17" ht="15" customHeight="1" x14ac:dyDescent="0.25">
      <c r="E8" s="144"/>
      <c r="F8" s="144"/>
      <c r="I8" s="145" t="s">
        <v>166</v>
      </c>
      <c r="J8" s="730">
        <v>2018</v>
      </c>
      <c r="K8" s="730"/>
    </row>
    <row r="9" spans="2:17" hidden="1" x14ac:dyDescent="0.25"/>
    <row r="10" spans="2:17" x14ac:dyDescent="0.25"/>
    <row r="11" spans="2:17" x14ac:dyDescent="0.25"/>
    <row r="12" spans="2:17" x14ac:dyDescent="0.25"/>
    <row r="13" spans="2:17" x14ac:dyDescent="0.25">
      <c r="Q13" s="143"/>
    </row>
    <row r="14" spans="2:17" x14ac:dyDescent="0.25">
      <c r="Q14" s="143"/>
    </row>
    <row r="15" spans="2:17" x14ac:dyDescent="0.25">
      <c r="Q15" s="143"/>
    </row>
    <row r="16" spans="2:17" ht="15" customHeight="1" x14ac:dyDescent="0.25">
      <c r="Q16" s="143"/>
    </row>
    <row r="17" spans="2:17" x14ac:dyDescent="0.25">
      <c r="B17" s="728" t="s">
        <v>19</v>
      </c>
      <c r="C17" s="728"/>
      <c r="D17" s="728"/>
      <c r="Q17" s="143"/>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133"/>
  <sheetViews>
    <sheetView showGridLines="0" showWhiteSpace="0" view="pageBreakPreview" topLeftCell="A9" zoomScale="70" zoomScaleNormal="118" zoomScaleSheetLayoutView="70" workbookViewId="0">
      <pane xSplit="6" ySplit="4" topLeftCell="Q26" activePane="bottomRight" state="frozen"/>
      <selection activeCell="T30" activeCellId="5" sqref="T11:U11 T12:U12 T14:U15 T20:U20 T25:U25 T30:U30"/>
      <selection pane="topRight" activeCell="T30" activeCellId="5" sqref="T11:U11 T12:U12 T14:U15 T20:U20 T25:U25 T30:U30"/>
      <selection pane="bottomLeft" activeCell="T30" activeCellId="5" sqref="T11:U11 T12:U12 T14:U15 T20:U20 T25:U25 T30:U30"/>
      <selection pane="bottomRight" activeCell="U29" sqref="U29"/>
    </sheetView>
  </sheetViews>
  <sheetFormatPr baseColWidth="10" defaultColWidth="0" defaultRowHeight="15" zeroHeight="1" x14ac:dyDescent="0.25"/>
  <cols>
    <col min="1" max="1" width="21.42578125" style="372" customWidth="1"/>
    <col min="2" max="2" width="5" style="371" customWidth="1"/>
    <col min="3" max="3" width="19.140625" style="372" customWidth="1"/>
    <col min="4" max="4" width="26.7109375" style="372" customWidth="1"/>
    <col min="5" max="5" width="16.5703125" style="372" customWidth="1"/>
    <col min="6" max="6" width="22.7109375" style="373" customWidth="1"/>
    <col min="7" max="7" width="1.42578125" style="371" customWidth="1"/>
    <col min="8" max="9" width="12.5703125" style="371" customWidth="1"/>
    <col min="10" max="10" width="15.42578125" style="371" customWidth="1"/>
    <col min="11" max="11" width="15.7109375" style="371" customWidth="1"/>
    <col min="12" max="12" width="58.28515625" style="374" customWidth="1"/>
    <col min="13" max="13" width="1.42578125" style="371" customWidth="1"/>
    <col min="14" max="15" width="13.42578125" style="371" customWidth="1"/>
    <col min="16" max="16" width="15.5703125" style="371" customWidth="1"/>
    <col min="17" max="17" width="15.7109375" style="371" customWidth="1"/>
    <col min="18" max="18" width="62" style="374" customWidth="1"/>
    <col min="19" max="19" width="1.42578125" style="375" customWidth="1"/>
    <col min="20" max="20" width="21.85546875" style="371" customWidth="1"/>
    <col min="21" max="21" width="21.28515625" style="371" customWidth="1"/>
    <col min="22" max="22" width="14.5703125" style="371" customWidth="1"/>
    <col min="23" max="23" width="15.7109375" style="371" customWidth="1"/>
    <col min="24" max="24" width="61.7109375" style="371" customWidth="1"/>
    <col min="25" max="25" width="11.42578125" style="371" customWidth="1"/>
    <col min="26" max="260" width="0" style="375" hidden="1" customWidth="1"/>
    <col min="261" max="16384" width="11.42578125" style="371" hidden="1"/>
  </cols>
  <sheetData>
    <row r="1" spans="1:260" x14ac:dyDescent="0.25">
      <c r="A1" s="370"/>
    </row>
    <row r="2" spans="1:260" x14ac:dyDescent="0.25">
      <c r="A2" s="376" t="s">
        <v>70</v>
      </c>
      <c r="B2" s="376"/>
      <c r="C2" s="377"/>
      <c r="D2" s="377"/>
      <c r="E2" s="377"/>
      <c r="F2" s="377"/>
      <c r="G2" s="377"/>
      <c r="H2" s="377"/>
      <c r="I2" s="377"/>
      <c r="J2" s="377"/>
      <c r="K2" s="377"/>
      <c r="L2" s="377"/>
      <c r="M2" s="377"/>
      <c r="N2" s="377"/>
      <c r="O2" s="377"/>
      <c r="P2" s="377"/>
      <c r="Q2" s="377"/>
      <c r="R2" s="377"/>
      <c r="S2" s="378"/>
      <c r="T2" s="377"/>
      <c r="U2" s="377"/>
      <c r="V2" s="377"/>
      <c r="W2" s="377"/>
      <c r="X2" s="377"/>
    </row>
    <row r="3" spans="1:260" x14ac:dyDescent="0.25">
      <c r="B3" s="379"/>
      <c r="C3" s="380"/>
    </row>
    <row r="4" spans="1:260" x14ac:dyDescent="0.25">
      <c r="A4" s="381" t="s">
        <v>13</v>
      </c>
      <c r="B4" s="381"/>
      <c r="C4" s="382" t="s">
        <v>90</v>
      </c>
    </row>
    <row r="5" spans="1:260" x14ac:dyDescent="0.25">
      <c r="A5" s="381" t="s">
        <v>91</v>
      </c>
      <c r="B5" s="381"/>
      <c r="C5" s="383">
        <v>2018</v>
      </c>
    </row>
    <row r="6" spans="1:260" x14ac:dyDescent="0.25">
      <c r="A6" s="384" t="s">
        <v>92</v>
      </c>
      <c r="B6" s="384"/>
      <c r="C6" s="385" t="s">
        <v>816</v>
      </c>
    </row>
    <row r="7" spans="1:260" x14ac:dyDescent="0.25"/>
    <row r="8" spans="1:260" ht="15.75" thickBot="1" x14ac:dyDescent="0.3">
      <c r="G8" s="375"/>
    </row>
    <row r="9" spans="1:260" ht="15.75" thickBot="1" x14ac:dyDescent="0.3">
      <c r="A9" s="731" t="s">
        <v>71</v>
      </c>
      <c r="B9" s="732"/>
      <c r="C9" s="732"/>
      <c r="D9" s="732"/>
      <c r="E9" s="732"/>
      <c r="F9" s="733"/>
      <c r="G9" s="386"/>
      <c r="H9" s="734" t="s">
        <v>7</v>
      </c>
      <c r="I9" s="735"/>
      <c r="J9" s="735"/>
      <c r="K9" s="735"/>
      <c r="L9" s="736"/>
      <c r="N9" s="737" t="s">
        <v>8</v>
      </c>
      <c r="O9" s="735"/>
      <c r="P9" s="735"/>
      <c r="Q9" s="735"/>
      <c r="R9" s="736"/>
      <c r="T9" s="737" t="s">
        <v>9</v>
      </c>
      <c r="U9" s="735"/>
      <c r="V9" s="735"/>
      <c r="W9" s="735"/>
      <c r="X9" s="736"/>
    </row>
    <row r="10" spans="1:260" ht="100.5" customHeight="1" thickBot="1" x14ac:dyDescent="0.3">
      <c r="A10" s="387" t="s">
        <v>72</v>
      </c>
      <c r="B10" s="738" t="s">
        <v>819</v>
      </c>
      <c r="C10" s="738"/>
      <c r="D10" s="738"/>
      <c r="E10" s="738"/>
      <c r="F10" s="739"/>
      <c r="G10" s="3"/>
      <c r="H10" s="388" t="s">
        <v>156</v>
      </c>
      <c r="I10" s="389"/>
      <c r="J10" s="390">
        <v>43220</v>
      </c>
      <c r="K10" s="740" t="s">
        <v>151</v>
      </c>
      <c r="L10" s="740" t="s">
        <v>0</v>
      </c>
      <c r="N10" s="391" t="s">
        <v>156</v>
      </c>
      <c r="O10" s="392"/>
      <c r="P10" s="393">
        <v>43343</v>
      </c>
      <c r="Q10" s="740" t="s">
        <v>151</v>
      </c>
      <c r="R10" s="740" t="s">
        <v>0</v>
      </c>
      <c r="T10" s="391" t="s">
        <v>156</v>
      </c>
      <c r="U10" s="392"/>
      <c r="V10" s="393">
        <v>43465</v>
      </c>
      <c r="W10" s="740" t="s">
        <v>151</v>
      </c>
      <c r="X10" s="740" t="s">
        <v>0</v>
      </c>
    </row>
    <row r="11" spans="1:260" ht="60.75" thickBot="1" x14ac:dyDescent="0.3">
      <c r="A11" s="394" t="s">
        <v>11</v>
      </c>
      <c r="B11" s="731" t="s">
        <v>78</v>
      </c>
      <c r="C11" s="733"/>
      <c r="D11" s="395" t="s">
        <v>79</v>
      </c>
      <c r="E11" s="395" t="s">
        <v>80</v>
      </c>
      <c r="F11" s="396" t="s">
        <v>81</v>
      </c>
      <c r="G11" s="6"/>
      <c r="H11" s="397" t="s">
        <v>86</v>
      </c>
      <c r="I11" s="398" t="s">
        <v>87</v>
      </c>
      <c r="J11" s="398" t="s">
        <v>150</v>
      </c>
      <c r="K11" s="741"/>
      <c r="L11" s="741"/>
      <c r="N11" s="397" t="s">
        <v>86</v>
      </c>
      <c r="O11" s="399" t="s">
        <v>87</v>
      </c>
      <c r="P11" s="399" t="s">
        <v>150</v>
      </c>
      <c r="Q11" s="742"/>
      <c r="R11" s="742"/>
      <c r="T11" s="397" t="s">
        <v>86</v>
      </c>
      <c r="U11" s="399" t="s">
        <v>87</v>
      </c>
      <c r="V11" s="399" t="s">
        <v>150</v>
      </c>
      <c r="W11" s="742"/>
      <c r="X11" s="742"/>
    </row>
    <row r="12" spans="1:260" s="415" customFormat="1" ht="30" customHeight="1" thickBot="1" x14ac:dyDescent="0.3">
      <c r="A12" s="743" t="s">
        <v>73</v>
      </c>
      <c r="B12" s="400" t="s">
        <v>73</v>
      </c>
      <c r="C12" s="401" t="s">
        <v>89</v>
      </c>
      <c r="D12" s="400"/>
      <c r="E12" s="400"/>
      <c r="F12" s="402"/>
      <c r="G12" s="3"/>
      <c r="H12" s="403">
        <f>+COUNTIF(H13,"&lt;&gt;"&amp;"")</f>
        <v>0</v>
      </c>
      <c r="I12" s="404">
        <f>+COUNTIF(I13,"Cumplida "&amp;"*")</f>
        <v>0</v>
      </c>
      <c r="J12" s="405" t="str">
        <f>IFERROR(+I12/H12,"No se programaron actividades relacionadas con este objetivo")</f>
        <v>No se programaron actividades relacionadas con este objetivo</v>
      </c>
      <c r="K12" s="406"/>
      <c r="L12" s="407"/>
      <c r="M12" s="408"/>
      <c r="N12" s="409">
        <f>+COUNTIF(N13,"&lt;&gt;"&amp;"")</f>
        <v>0</v>
      </c>
      <c r="O12" s="410">
        <f>+COUNTIF(O13,"Cumplida "&amp;"*")</f>
        <v>0</v>
      </c>
      <c r="P12" s="411" t="str">
        <f>IFERROR(+O12/N12,"No se programaron actividades relacionadas con este objetivo")</f>
        <v>No se programaron actividades relacionadas con este objetivo</v>
      </c>
      <c r="Q12" s="412"/>
      <c r="R12" s="413"/>
      <c r="S12" s="414"/>
      <c r="T12" s="409">
        <f>+COUNTIF(T13,"&lt;&gt;"&amp;"")</f>
        <v>1</v>
      </c>
      <c r="U12" s="410">
        <f>+COUNTIF(U13,"Cumplida "&amp;"*")</f>
        <v>1</v>
      </c>
      <c r="V12" s="411">
        <f>IFERROR(+U12/T12,"No se programaron actividades relacionadas con este objetivo")</f>
        <v>1</v>
      </c>
      <c r="W12" s="412"/>
      <c r="X12" s="413"/>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row>
    <row r="13" spans="1:260" ht="235.5" customHeight="1" thickBot="1" x14ac:dyDescent="0.3">
      <c r="A13" s="745"/>
      <c r="B13" s="416" t="s">
        <v>1</v>
      </c>
      <c r="C13" s="417" t="s">
        <v>195</v>
      </c>
      <c r="D13" s="417" t="s">
        <v>196</v>
      </c>
      <c r="E13" s="418" t="s">
        <v>88</v>
      </c>
      <c r="F13" s="419">
        <v>43464</v>
      </c>
      <c r="G13" s="375"/>
      <c r="H13" s="420"/>
      <c r="I13" s="421" t="s">
        <v>147</v>
      </c>
      <c r="J13" s="422"/>
      <c r="K13" s="423" t="s">
        <v>191</v>
      </c>
      <c r="L13" s="424" t="s">
        <v>581</v>
      </c>
      <c r="N13" s="425"/>
      <c r="O13" s="421" t="s">
        <v>147</v>
      </c>
      <c r="P13" s="422"/>
      <c r="Q13" s="423" t="s">
        <v>191</v>
      </c>
      <c r="R13" s="424" t="s">
        <v>820</v>
      </c>
      <c r="S13" s="426"/>
      <c r="T13" s="425">
        <v>1</v>
      </c>
      <c r="U13" s="421" t="s">
        <v>148</v>
      </c>
      <c r="V13" s="422"/>
      <c r="W13" s="423" t="s">
        <v>733</v>
      </c>
      <c r="X13" s="643" t="s">
        <v>954</v>
      </c>
    </row>
    <row r="14" spans="1:260" s="415" customFormat="1" ht="30" customHeight="1" thickBot="1" x14ac:dyDescent="0.3">
      <c r="A14" s="743" t="s">
        <v>74</v>
      </c>
      <c r="B14" s="400"/>
      <c r="C14" s="401" t="s">
        <v>141</v>
      </c>
      <c r="D14" s="400"/>
      <c r="E14" s="400"/>
      <c r="F14" s="428"/>
      <c r="G14" s="3"/>
      <c r="H14" s="403">
        <f>+COUNTIF(H15:H19,"&lt;&gt;"&amp;"")</f>
        <v>3</v>
      </c>
      <c r="I14" s="404">
        <f>+COUNTIF(I15:I19,"Cumplida "&amp;"*")</f>
        <v>3</v>
      </c>
      <c r="J14" s="405">
        <f>IFERROR(+I14/H14,"No se programaron actividades relacionadas con este objetivo")</f>
        <v>1</v>
      </c>
      <c r="K14" s="406"/>
      <c r="L14" s="407"/>
      <c r="M14" s="408"/>
      <c r="N14" s="409">
        <f>+COUNTIF(N15:N19,"&lt;&gt;"&amp;"")</f>
        <v>3</v>
      </c>
      <c r="O14" s="410">
        <f>+COUNTIF(O15:O19,"Cumplida "&amp;"*")</f>
        <v>3</v>
      </c>
      <c r="P14" s="411">
        <f>IFERROR(+O14/N14,"No se programaron actividades relacionadas con este objetivo")</f>
        <v>1</v>
      </c>
      <c r="Q14" s="412"/>
      <c r="R14" s="413"/>
      <c r="S14" s="414"/>
      <c r="T14" s="409">
        <f>+COUNTIF(T15:T19,"&lt;&gt;"&amp;"")</f>
        <v>5</v>
      </c>
      <c r="U14" s="410">
        <f>+COUNTIF(U15:U19,"Cumplida "&amp;"*")</f>
        <v>4</v>
      </c>
      <c r="V14" s="411">
        <f>IFERROR(+U14/T14,"No se programaron actividades relacionadas con este objetivo")</f>
        <v>0.8</v>
      </c>
      <c r="W14" s="412"/>
      <c r="X14" s="413"/>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row>
    <row r="15" spans="1:260" ht="207" customHeight="1" x14ac:dyDescent="0.25">
      <c r="A15" s="744"/>
      <c r="B15" s="429" t="s">
        <v>4</v>
      </c>
      <c r="C15" s="430" t="s">
        <v>197</v>
      </c>
      <c r="D15" s="417" t="s">
        <v>198</v>
      </c>
      <c r="E15" s="431" t="s">
        <v>207</v>
      </c>
      <c r="F15" s="419">
        <v>43130</v>
      </c>
      <c r="G15" s="375"/>
      <c r="H15" s="432">
        <v>1</v>
      </c>
      <c r="I15" s="421" t="s">
        <v>148</v>
      </c>
      <c r="J15" s="433"/>
      <c r="K15" s="423" t="s">
        <v>191</v>
      </c>
      <c r="L15" s="434" t="s">
        <v>593</v>
      </c>
      <c r="N15" s="432">
        <v>1</v>
      </c>
      <c r="O15" s="421" t="s">
        <v>148</v>
      </c>
      <c r="P15" s="433"/>
      <c r="Q15" s="423" t="s">
        <v>191</v>
      </c>
      <c r="R15" s="434" t="s">
        <v>821</v>
      </c>
      <c r="S15" s="426"/>
      <c r="T15" s="432">
        <v>1</v>
      </c>
      <c r="U15" s="421" t="s">
        <v>148</v>
      </c>
      <c r="V15" s="433"/>
      <c r="W15" s="423" t="s">
        <v>191</v>
      </c>
      <c r="X15" s="434" t="s">
        <v>821</v>
      </c>
    </row>
    <row r="16" spans="1:260" ht="164.25" customHeight="1" thickBot="1" x14ac:dyDescent="0.3">
      <c r="A16" s="744"/>
      <c r="B16" s="429" t="s">
        <v>5</v>
      </c>
      <c r="C16" s="430" t="s">
        <v>15</v>
      </c>
      <c r="D16" s="430" t="s">
        <v>93</v>
      </c>
      <c r="E16" s="435" t="s">
        <v>582</v>
      </c>
      <c r="F16" s="419">
        <v>43120</v>
      </c>
      <c r="G16" s="375"/>
      <c r="H16" s="432">
        <v>1</v>
      </c>
      <c r="I16" s="421" t="s">
        <v>148</v>
      </c>
      <c r="J16" s="433"/>
      <c r="K16" s="423" t="s">
        <v>191</v>
      </c>
      <c r="L16" s="436" t="s">
        <v>594</v>
      </c>
      <c r="N16" s="432">
        <v>1</v>
      </c>
      <c r="O16" s="421" t="s">
        <v>148</v>
      </c>
      <c r="P16" s="433"/>
      <c r="Q16" s="423" t="s">
        <v>191</v>
      </c>
      <c r="R16" s="436" t="s">
        <v>822</v>
      </c>
      <c r="S16" s="426"/>
      <c r="T16" s="432">
        <v>1</v>
      </c>
      <c r="U16" s="421" t="s">
        <v>148</v>
      </c>
      <c r="V16" s="433"/>
      <c r="W16" s="423" t="s">
        <v>191</v>
      </c>
      <c r="X16" s="436" t="s">
        <v>822</v>
      </c>
    </row>
    <row r="17" spans="1:260" ht="187.5" customHeight="1" x14ac:dyDescent="0.25">
      <c r="A17" s="744"/>
      <c r="B17" s="429" t="s">
        <v>6</v>
      </c>
      <c r="C17" s="417" t="s">
        <v>199</v>
      </c>
      <c r="D17" s="437" t="s">
        <v>94</v>
      </c>
      <c r="E17" s="438" t="s">
        <v>132</v>
      </c>
      <c r="F17" s="419">
        <v>43126</v>
      </c>
      <c r="G17" s="375"/>
      <c r="H17" s="432">
        <v>1</v>
      </c>
      <c r="I17" s="421" t="s">
        <v>148</v>
      </c>
      <c r="J17" s="433"/>
      <c r="K17" s="423" t="s">
        <v>191</v>
      </c>
      <c r="L17" s="434" t="s">
        <v>595</v>
      </c>
      <c r="N17" s="432">
        <v>1</v>
      </c>
      <c r="O17" s="421" t="s">
        <v>148</v>
      </c>
      <c r="P17" s="433"/>
      <c r="Q17" s="423" t="s">
        <v>191</v>
      </c>
      <c r="R17" s="434" t="s">
        <v>823</v>
      </c>
      <c r="S17" s="439"/>
      <c r="T17" s="432">
        <v>1</v>
      </c>
      <c r="U17" s="421" t="s">
        <v>148</v>
      </c>
      <c r="V17" s="433"/>
      <c r="W17" s="423" t="s">
        <v>191</v>
      </c>
      <c r="X17" s="434" t="s">
        <v>823</v>
      </c>
    </row>
    <row r="18" spans="1:260" ht="196.5" customHeight="1" x14ac:dyDescent="0.25">
      <c r="A18" s="744"/>
      <c r="B18" s="440" t="s">
        <v>48</v>
      </c>
      <c r="C18" s="417" t="s">
        <v>200</v>
      </c>
      <c r="D18" s="417" t="s">
        <v>201</v>
      </c>
      <c r="E18" s="567" t="s">
        <v>207</v>
      </c>
      <c r="F18" s="419">
        <v>43464</v>
      </c>
      <c r="G18" s="375"/>
      <c r="H18" s="432"/>
      <c r="I18" s="421" t="s">
        <v>194</v>
      </c>
      <c r="J18" s="433"/>
      <c r="K18" s="423" t="s">
        <v>191</v>
      </c>
      <c r="L18" s="424" t="s">
        <v>596</v>
      </c>
      <c r="N18" s="432"/>
      <c r="O18" s="421" t="s">
        <v>147</v>
      </c>
      <c r="P18" s="433"/>
      <c r="Q18" s="369" t="s">
        <v>191</v>
      </c>
      <c r="R18" s="424" t="s">
        <v>824</v>
      </c>
      <c r="S18" s="439"/>
      <c r="T18" s="425">
        <v>1</v>
      </c>
      <c r="U18" s="421" t="s">
        <v>148</v>
      </c>
      <c r="V18" s="422"/>
      <c r="W18" s="423" t="s">
        <v>733</v>
      </c>
      <c r="X18" s="441" t="s">
        <v>865</v>
      </c>
    </row>
    <row r="19" spans="1:260" ht="285.75" thickBot="1" x14ac:dyDescent="0.3">
      <c r="A19" s="745"/>
      <c r="B19" s="442" t="s">
        <v>49</v>
      </c>
      <c r="C19" s="417" t="s">
        <v>570</v>
      </c>
      <c r="D19" s="417" t="s">
        <v>571</v>
      </c>
      <c r="E19" s="435" t="s">
        <v>88</v>
      </c>
      <c r="F19" s="419">
        <v>43434</v>
      </c>
      <c r="G19" s="375"/>
      <c r="H19" s="432"/>
      <c r="I19" s="421" t="s">
        <v>194</v>
      </c>
      <c r="J19" s="369"/>
      <c r="K19" s="423" t="s">
        <v>191</v>
      </c>
      <c r="L19" s="424" t="s">
        <v>596</v>
      </c>
      <c r="N19" s="432"/>
      <c r="O19" s="421" t="s">
        <v>147</v>
      </c>
      <c r="P19" s="369"/>
      <c r="Q19" s="423" t="s">
        <v>191</v>
      </c>
      <c r="R19" s="424" t="s">
        <v>825</v>
      </c>
      <c r="S19" s="426"/>
      <c r="T19" s="432">
        <v>1</v>
      </c>
      <c r="U19" s="421" t="s">
        <v>146</v>
      </c>
      <c r="V19" s="369"/>
      <c r="W19" s="423" t="s">
        <v>733</v>
      </c>
      <c r="X19" s="427" t="s">
        <v>966</v>
      </c>
    </row>
    <row r="20" spans="1:260" s="415" customFormat="1" ht="30" customHeight="1" thickBot="1" x14ac:dyDescent="0.3">
      <c r="A20" s="744" t="s">
        <v>75</v>
      </c>
      <c r="B20" s="400"/>
      <c r="C20" s="401" t="s">
        <v>142</v>
      </c>
      <c r="D20" s="400"/>
      <c r="E20" s="400"/>
      <c r="F20" s="428"/>
      <c r="G20" s="3"/>
      <c r="H20" s="403">
        <f>+COUNTIF(H21:H24,"&lt;&gt;"&amp;"")</f>
        <v>2</v>
      </c>
      <c r="I20" s="404">
        <f>+COUNTIF(I21:I24,"Cumplida "&amp;"*")</f>
        <v>2</v>
      </c>
      <c r="J20" s="405">
        <f>IFERROR(+I20/H20,"No se programaron actividades relacionadas con este objetivo")</f>
        <v>1</v>
      </c>
      <c r="K20" s="406"/>
      <c r="L20" s="407"/>
      <c r="M20" s="408"/>
      <c r="N20" s="409">
        <f>+COUNTIF(N21:N24,"&lt;&gt;"&amp;"")</f>
        <v>2</v>
      </c>
      <c r="O20" s="410">
        <f>+COUNTIF(O21:O24,"Cumplida "&amp;"*")</f>
        <v>2</v>
      </c>
      <c r="P20" s="411">
        <f>IFERROR(+O20/N20,"No se programaron actividades relacionadas con este objetivo")</f>
        <v>1</v>
      </c>
      <c r="Q20" s="412"/>
      <c r="R20" s="413"/>
      <c r="S20" s="414"/>
      <c r="T20" s="409">
        <f>+COUNTIF(T21:T24,"&lt;&gt;"&amp;"")</f>
        <v>3</v>
      </c>
      <c r="U20" s="410">
        <f>+COUNTIF(U21:U24,"Cumplida "&amp;"*")</f>
        <v>3</v>
      </c>
      <c r="V20" s="411">
        <f>IFERROR(+U20/T20,"No se programaron actividades relacionadas con este objetivo")</f>
        <v>1</v>
      </c>
      <c r="W20" s="412"/>
      <c r="X20" s="413"/>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row>
    <row r="21" spans="1:260" ht="150" customHeight="1" x14ac:dyDescent="0.25">
      <c r="A21" s="744"/>
      <c r="B21" s="429" t="s">
        <v>22</v>
      </c>
      <c r="C21" s="430" t="s">
        <v>202</v>
      </c>
      <c r="D21" s="430" t="s">
        <v>95</v>
      </c>
      <c r="E21" s="438" t="s">
        <v>96</v>
      </c>
      <c r="F21" s="419">
        <v>43131</v>
      </c>
      <c r="G21" s="375"/>
      <c r="H21" s="432">
        <v>1</v>
      </c>
      <c r="I21" s="421" t="s">
        <v>148</v>
      </c>
      <c r="J21" s="369"/>
      <c r="K21" s="423" t="s">
        <v>191</v>
      </c>
      <c r="L21" s="434" t="s">
        <v>558</v>
      </c>
      <c r="N21" s="432">
        <v>1</v>
      </c>
      <c r="O21" s="421" t="s">
        <v>148</v>
      </c>
      <c r="P21" s="369"/>
      <c r="Q21" s="423" t="s">
        <v>191</v>
      </c>
      <c r="R21" s="434" t="s">
        <v>826</v>
      </c>
      <c r="S21" s="426"/>
      <c r="T21" s="432">
        <v>1</v>
      </c>
      <c r="U21" s="421" t="s">
        <v>148</v>
      </c>
      <c r="V21" s="369"/>
      <c r="W21" s="423" t="s">
        <v>191</v>
      </c>
      <c r="X21" s="434" t="s">
        <v>826</v>
      </c>
    </row>
    <row r="22" spans="1:260" ht="111" customHeight="1" x14ac:dyDescent="0.25">
      <c r="A22" s="744"/>
      <c r="B22" s="429" t="s">
        <v>23</v>
      </c>
      <c r="C22" s="437" t="s">
        <v>133</v>
      </c>
      <c r="D22" s="430" t="s">
        <v>203</v>
      </c>
      <c r="E22" s="438" t="s">
        <v>206</v>
      </c>
      <c r="F22" s="419">
        <v>43434</v>
      </c>
      <c r="G22" s="375"/>
      <c r="H22" s="432">
        <v>1</v>
      </c>
      <c r="I22" s="421" t="s">
        <v>148</v>
      </c>
      <c r="J22" s="369"/>
      <c r="K22" s="423" t="s">
        <v>191</v>
      </c>
      <c r="L22" s="424" t="s">
        <v>561</v>
      </c>
      <c r="N22" s="432">
        <v>1</v>
      </c>
      <c r="O22" s="421" t="s">
        <v>148</v>
      </c>
      <c r="P22" s="369"/>
      <c r="Q22" s="423" t="s">
        <v>191</v>
      </c>
      <c r="R22" s="424" t="s">
        <v>827</v>
      </c>
      <c r="S22" s="426"/>
      <c r="T22" s="432">
        <v>1</v>
      </c>
      <c r="U22" s="421" t="s">
        <v>148</v>
      </c>
      <c r="V22" s="369"/>
      <c r="W22" s="423" t="s">
        <v>191</v>
      </c>
      <c r="X22" s="424" t="s">
        <v>827</v>
      </c>
    </row>
    <row r="23" spans="1:260" ht="120.75" customHeight="1" x14ac:dyDescent="0.25">
      <c r="A23" s="744"/>
      <c r="B23" s="429" t="s">
        <v>24</v>
      </c>
      <c r="C23" s="430" t="s">
        <v>204</v>
      </c>
      <c r="D23" s="430" t="s">
        <v>572</v>
      </c>
      <c r="E23" s="438" t="s">
        <v>573</v>
      </c>
      <c r="F23" s="419">
        <v>43464</v>
      </c>
      <c r="G23" s="375"/>
      <c r="H23" s="432"/>
      <c r="I23" s="421" t="s">
        <v>147</v>
      </c>
      <c r="J23" s="369"/>
      <c r="K23" s="423" t="s">
        <v>191</v>
      </c>
      <c r="L23" s="424" t="s">
        <v>607</v>
      </c>
      <c r="N23" s="432"/>
      <c r="O23" s="421" t="s">
        <v>147</v>
      </c>
      <c r="P23" s="369"/>
      <c r="Q23" s="433" t="s">
        <v>191</v>
      </c>
      <c r="R23" s="424" t="s">
        <v>828</v>
      </c>
      <c r="S23" s="426"/>
      <c r="T23" s="432">
        <v>1</v>
      </c>
      <c r="U23" s="421" t="s">
        <v>148</v>
      </c>
      <c r="V23" s="369"/>
      <c r="W23" s="423" t="s">
        <v>733</v>
      </c>
      <c r="X23" s="424" t="s">
        <v>829</v>
      </c>
    </row>
    <row r="24" spans="1:260" ht="73.5" hidden="1" thickBot="1" x14ac:dyDescent="0.3">
      <c r="A24" s="745"/>
      <c r="B24" s="429"/>
      <c r="C24" s="443"/>
      <c r="D24" s="443"/>
      <c r="E24" s="438"/>
      <c r="F24" s="444"/>
      <c r="G24" s="375"/>
      <c r="H24" s="432"/>
      <c r="I24" s="421"/>
      <c r="J24" s="369"/>
      <c r="K24" s="423"/>
      <c r="L24" s="424"/>
      <c r="N24" s="432"/>
      <c r="O24" s="421"/>
      <c r="P24" s="369"/>
      <c r="Q24" s="433"/>
      <c r="R24" s="424"/>
      <c r="S24" s="426"/>
      <c r="T24" s="432"/>
      <c r="U24" s="421"/>
      <c r="V24" s="369"/>
      <c r="W24" s="433"/>
      <c r="X24" s="436"/>
    </row>
    <row r="25" spans="1:260" s="415" customFormat="1" ht="30" customHeight="1" thickBot="1" x14ac:dyDescent="0.3">
      <c r="A25" s="743" t="s">
        <v>76</v>
      </c>
      <c r="B25" s="400"/>
      <c r="C25" s="401" t="s">
        <v>143</v>
      </c>
      <c r="D25" s="400"/>
      <c r="E25" s="400"/>
      <c r="F25" s="428"/>
      <c r="G25" s="3"/>
      <c r="H25" s="403">
        <f>+COUNTIF(H26:H29,"&lt;&gt;"&amp;"")</f>
        <v>0</v>
      </c>
      <c r="I25" s="404">
        <f>+COUNTIF(I26:I29,"Cumplida "&amp;"*")</f>
        <v>0</v>
      </c>
      <c r="J25" s="405" t="str">
        <f>IFERROR(+I25/H25,"No se programaron actividades relacionadas con este objetivo")</f>
        <v>No se programaron actividades relacionadas con este objetivo</v>
      </c>
      <c r="K25" s="406"/>
      <c r="L25" s="407"/>
      <c r="M25" s="408"/>
      <c r="N25" s="409">
        <f>+COUNTIF(N26:N29,"&lt;&gt;"&amp;"")</f>
        <v>0</v>
      </c>
      <c r="O25" s="410">
        <f>+COUNTIF(O26:O29,"Cumplida "&amp;"*")</f>
        <v>0</v>
      </c>
      <c r="P25" s="411" t="str">
        <f>IFERROR(+O25/N25,"No se programaron actividades relacionadas con este objetivo")</f>
        <v>No se programaron actividades relacionadas con este objetivo</v>
      </c>
      <c r="Q25" s="412"/>
      <c r="R25" s="413"/>
      <c r="S25" s="414"/>
      <c r="T25" s="409">
        <f>+COUNTIF(T26:T29,"&lt;&gt;"&amp;"")</f>
        <v>4</v>
      </c>
      <c r="U25" s="410">
        <f>+COUNTIF(U26:U29,"Cumplida "&amp;"*")</f>
        <v>4</v>
      </c>
      <c r="V25" s="411">
        <f>IFERROR(+U25/T25,"No se programaron actividades relacionadas con este objetivo")</f>
        <v>1</v>
      </c>
      <c r="W25" s="412"/>
      <c r="X25" s="413"/>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row>
    <row r="26" spans="1:260" ht="144" customHeight="1" x14ac:dyDescent="0.25">
      <c r="A26" s="744"/>
      <c r="B26" s="429" t="s">
        <v>51</v>
      </c>
      <c r="C26" s="430" t="s">
        <v>16</v>
      </c>
      <c r="D26" s="430" t="s">
        <v>98</v>
      </c>
      <c r="E26" s="438" t="s">
        <v>99</v>
      </c>
      <c r="F26" s="419">
        <v>43464</v>
      </c>
      <c r="G26" s="375"/>
      <c r="H26" s="432"/>
      <c r="I26" s="421" t="s">
        <v>147</v>
      </c>
      <c r="J26" s="369"/>
      <c r="K26" s="423" t="s">
        <v>191</v>
      </c>
      <c r="L26" s="436" t="s">
        <v>708</v>
      </c>
      <c r="N26" s="432"/>
      <c r="O26" s="421" t="s">
        <v>147</v>
      </c>
      <c r="P26" s="369"/>
      <c r="Q26" s="423" t="s">
        <v>191</v>
      </c>
      <c r="R26" s="436" t="s">
        <v>830</v>
      </c>
      <c r="S26" s="426"/>
      <c r="T26" s="432">
        <v>1</v>
      </c>
      <c r="U26" s="421" t="s">
        <v>149</v>
      </c>
      <c r="V26" s="369"/>
      <c r="W26" s="423" t="s">
        <v>733</v>
      </c>
      <c r="X26" s="436" t="s">
        <v>863</v>
      </c>
    </row>
    <row r="27" spans="1:260" ht="183.75" customHeight="1" x14ac:dyDescent="0.25">
      <c r="A27" s="744"/>
      <c r="B27" s="429" t="s">
        <v>52</v>
      </c>
      <c r="C27" s="430" t="s">
        <v>574</v>
      </c>
      <c r="D27" s="430" t="s">
        <v>575</v>
      </c>
      <c r="E27" s="438" t="s">
        <v>205</v>
      </c>
      <c r="F27" s="419">
        <v>43464</v>
      </c>
      <c r="G27" s="375"/>
      <c r="H27" s="432"/>
      <c r="I27" s="421" t="s">
        <v>147</v>
      </c>
      <c r="J27" s="369"/>
      <c r="K27" s="423" t="s">
        <v>191</v>
      </c>
      <c r="L27" s="424" t="s">
        <v>576</v>
      </c>
      <c r="N27" s="432"/>
      <c r="O27" s="421" t="s">
        <v>147</v>
      </c>
      <c r="P27" s="369"/>
      <c r="Q27" s="433" t="s">
        <v>191</v>
      </c>
      <c r="R27" s="424" t="s">
        <v>831</v>
      </c>
      <c r="S27" s="426"/>
      <c r="T27" s="432">
        <v>1</v>
      </c>
      <c r="U27" s="421" t="s">
        <v>148</v>
      </c>
      <c r="V27" s="369"/>
      <c r="W27" s="423" t="s">
        <v>733</v>
      </c>
      <c r="X27" s="436" t="s">
        <v>877</v>
      </c>
    </row>
    <row r="28" spans="1:260" ht="239.25" customHeight="1" x14ac:dyDescent="0.25">
      <c r="A28" s="744"/>
      <c r="B28" s="429" t="s">
        <v>21</v>
      </c>
      <c r="C28" s="430" t="s">
        <v>577</v>
      </c>
      <c r="D28" s="430" t="s">
        <v>578</v>
      </c>
      <c r="E28" s="438" t="s">
        <v>205</v>
      </c>
      <c r="F28" s="419">
        <v>43464</v>
      </c>
      <c r="G28" s="375"/>
      <c r="H28" s="432"/>
      <c r="I28" s="421" t="s">
        <v>147</v>
      </c>
      <c r="J28" s="369"/>
      <c r="K28" s="423" t="s">
        <v>191</v>
      </c>
      <c r="L28" s="445" t="s">
        <v>584</v>
      </c>
      <c r="N28" s="432"/>
      <c r="O28" s="421" t="s">
        <v>147</v>
      </c>
      <c r="P28" s="369"/>
      <c r="Q28" s="423" t="s">
        <v>191</v>
      </c>
      <c r="R28" s="445" t="s">
        <v>832</v>
      </c>
      <c r="S28" s="426"/>
      <c r="T28" s="432">
        <v>1</v>
      </c>
      <c r="U28" s="421" t="s">
        <v>148</v>
      </c>
      <c r="V28" s="369"/>
      <c r="W28" s="423" t="s">
        <v>733</v>
      </c>
      <c r="X28" s="436" t="s">
        <v>864</v>
      </c>
    </row>
    <row r="29" spans="1:260" ht="132.75" customHeight="1" thickBot="1" x14ac:dyDescent="0.3">
      <c r="A29" s="745"/>
      <c r="B29" s="429" t="s">
        <v>53</v>
      </c>
      <c r="C29" s="430" t="s">
        <v>100</v>
      </c>
      <c r="D29" s="430" t="s">
        <v>101</v>
      </c>
      <c r="E29" s="438" t="s">
        <v>88</v>
      </c>
      <c r="F29" s="419">
        <v>43464</v>
      </c>
      <c r="G29" s="375"/>
      <c r="H29" s="432"/>
      <c r="I29" s="421" t="s">
        <v>145</v>
      </c>
      <c r="J29" s="369"/>
      <c r="K29" s="423" t="s">
        <v>191</v>
      </c>
      <c r="L29" s="424" t="s">
        <v>709</v>
      </c>
      <c r="N29" s="432"/>
      <c r="O29" s="421" t="s">
        <v>147</v>
      </c>
      <c r="P29" s="369"/>
      <c r="Q29" s="433" t="s">
        <v>191</v>
      </c>
      <c r="R29" s="424" t="s">
        <v>833</v>
      </c>
      <c r="S29" s="426"/>
      <c r="T29" s="432">
        <v>1</v>
      </c>
      <c r="U29" s="421" t="s">
        <v>148</v>
      </c>
      <c r="V29" s="369"/>
      <c r="W29" s="423" t="s">
        <v>733</v>
      </c>
      <c r="X29" s="436" t="s">
        <v>834</v>
      </c>
    </row>
    <row r="30" spans="1:260" s="415" customFormat="1" ht="30" customHeight="1" thickBot="1" x14ac:dyDescent="0.3">
      <c r="A30" s="743" t="s">
        <v>77</v>
      </c>
      <c r="B30" s="400"/>
      <c r="C30" s="401" t="s">
        <v>144</v>
      </c>
      <c r="D30" s="400"/>
      <c r="E30" s="400"/>
      <c r="F30" s="428"/>
      <c r="G30" s="3"/>
      <c r="H30" s="403">
        <f>+COUNTIF(H31:H33,"&lt;&gt;"&amp;"")</f>
        <v>3</v>
      </c>
      <c r="I30" s="404">
        <f>+COUNTIF(I31:I33,"Cumplida "&amp;"*")</f>
        <v>3</v>
      </c>
      <c r="J30" s="405">
        <f>IFERROR(+I30/H30,"No se programaron actividades relacionadas con este objetivo")</f>
        <v>1</v>
      </c>
      <c r="K30" s="406"/>
      <c r="L30" s="407"/>
      <c r="M30" s="408"/>
      <c r="N30" s="403">
        <f>+COUNTIF(N31:N33,"&lt;&gt;"&amp;"")</f>
        <v>3</v>
      </c>
      <c r="O30" s="446">
        <f>+COUNTIF(O31:O33,"Cumplida "&amp;"*")</f>
        <v>3</v>
      </c>
      <c r="P30" s="447">
        <f>IFERROR(+O30/N30,"No se programaron actividades relacionadas con este objetivo")</f>
        <v>1</v>
      </c>
      <c r="Q30" s="448"/>
      <c r="R30" s="449"/>
      <c r="S30" s="414"/>
      <c r="T30" s="409">
        <f>+COUNTIF(T31:T33,"&lt;&gt;"&amp;"")</f>
        <v>3</v>
      </c>
      <c r="U30" s="410">
        <f>+COUNTIF(U31:U33,"Cumplida "&amp;"*")</f>
        <v>3</v>
      </c>
      <c r="V30" s="411">
        <f>IFERROR(+U30/T30,"No se programaron actividades relacionadas con este objetivo")</f>
        <v>1</v>
      </c>
      <c r="W30" s="412"/>
      <c r="X30" s="413"/>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row>
    <row r="31" spans="1:260" ht="78" customHeight="1" x14ac:dyDescent="0.25">
      <c r="A31" s="744"/>
      <c r="B31" s="429" t="s">
        <v>54</v>
      </c>
      <c r="C31" s="450" t="s">
        <v>17</v>
      </c>
      <c r="D31" s="746" t="s">
        <v>102</v>
      </c>
      <c r="E31" s="451" t="s">
        <v>19</v>
      </c>
      <c r="F31" s="419">
        <v>43464</v>
      </c>
      <c r="G31" s="375"/>
      <c r="H31" s="432">
        <v>1</v>
      </c>
      <c r="I31" s="421" t="s">
        <v>148</v>
      </c>
      <c r="J31" s="369"/>
      <c r="K31" s="423" t="s">
        <v>191</v>
      </c>
      <c r="L31" s="452" t="s">
        <v>579</v>
      </c>
      <c r="N31" s="432">
        <v>1</v>
      </c>
      <c r="O31" s="421" t="s">
        <v>148</v>
      </c>
      <c r="P31" s="369"/>
      <c r="Q31" s="423" t="s">
        <v>191</v>
      </c>
      <c r="R31" s="453" t="s">
        <v>835</v>
      </c>
      <c r="S31" s="426"/>
      <c r="T31" s="454">
        <v>1</v>
      </c>
      <c r="U31" s="455" t="s">
        <v>148</v>
      </c>
      <c r="V31" s="456"/>
      <c r="W31" s="456" t="s">
        <v>733</v>
      </c>
      <c r="X31" s="457" t="s">
        <v>836</v>
      </c>
    </row>
    <row r="32" spans="1:260" ht="78.75" customHeight="1" x14ac:dyDescent="0.25">
      <c r="A32" s="744"/>
      <c r="B32" s="429" t="s">
        <v>55</v>
      </c>
      <c r="C32" s="458" t="s">
        <v>710</v>
      </c>
      <c r="D32" s="746"/>
      <c r="E32" s="451" t="s">
        <v>19</v>
      </c>
      <c r="F32" s="419">
        <v>43464</v>
      </c>
      <c r="G32" s="375"/>
      <c r="H32" s="432">
        <v>1</v>
      </c>
      <c r="I32" s="421" t="s">
        <v>148</v>
      </c>
      <c r="J32" s="369"/>
      <c r="K32" s="423" t="s">
        <v>191</v>
      </c>
      <c r="L32" s="459" t="s">
        <v>711</v>
      </c>
      <c r="N32" s="432">
        <v>1</v>
      </c>
      <c r="O32" s="421" t="s">
        <v>148</v>
      </c>
      <c r="P32" s="369"/>
      <c r="Q32" s="423" t="s">
        <v>191</v>
      </c>
      <c r="R32" s="459" t="s">
        <v>837</v>
      </c>
      <c r="S32" s="426"/>
      <c r="T32" s="432">
        <v>1</v>
      </c>
      <c r="U32" s="460" t="s">
        <v>148</v>
      </c>
      <c r="V32" s="369"/>
      <c r="W32" s="369" t="s">
        <v>733</v>
      </c>
      <c r="X32" s="436" t="s">
        <v>836</v>
      </c>
    </row>
    <row r="33" spans="1:24" ht="79.5" customHeight="1" thickBot="1" x14ac:dyDescent="0.3">
      <c r="A33" s="745"/>
      <c r="B33" s="461" t="s">
        <v>56</v>
      </c>
      <c r="C33" s="462" t="s">
        <v>103</v>
      </c>
      <c r="D33" s="747"/>
      <c r="E33" s="463" t="s">
        <v>19</v>
      </c>
      <c r="F33" s="464">
        <v>43464</v>
      </c>
      <c r="G33" s="375"/>
      <c r="H33" s="465">
        <v>1</v>
      </c>
      <c r="I33" s="466" t="s">
        <v>148</v>
      </c>
      <c r="J33" s="467"/>
      <c r="K33" s="468" t="s">
        <v>191</v>
      </c>
      <c r="L33" s="469" t="s">
        <v>580</v>
      </c>
      <c r="M33" s="375"/>
      <c r="N33" s="465">
        <v>1</v>
      </c>
      <c r="O33" s="466" t="s">
        <v>148</v>
      </c>
      <c r="P33" s="467"/>
      <c r="Q33" s="468" t="s">
        <v>191</v>
      </c>
      <c r="R33" s="469" t="s">
        <v>838</v>
      </c>
      <c r="S33" s="426"/>
      <c r="T33" s="465">
        <v>1</v>
      </c>
      <c r="U33" s="466" t="s">
        <v>148</v>
      </c>
      <c r="V33" s="467"/>
      <c r="W33" s="467" t="s">
        <v>733</v>
      </c>
      <c r="X33" s="470" t="s">
        <v>836</v>
      </c>
    </row>
    <row r="34" spans="1:24" x14ac:dyDescent="0.25">
      <c r="X34" s="374"/>
    </row>
    <row r="35" spans="1:24" ht="73.5" hidden="1" x14ac:dyDescent="0.25"/>
    <row r="36" spans="1:24" ht="73.5" hidden="1" x14ac:dyDescent="0.25"/>
    <row r="37" spans="1:24" ht="73.5" hidden="1" x14ac:dyDescent="0.25"/>
    <row r="38" spans="1:24" ht="73.5" hidden="1" x14ac:dyDescent="0.25"/>
    <row r="39" spans="1:24" ht="73.5" hidden="1" x14ac:dyDescent="0.25"/>
    <row r="40" spans="1:24" ht="73.5" hidden="1" x14ac:dyDescent="0.25"/>
    <row r="41" spans="1:24" ht="73.5" hidden="1" x14ac:dyDescent="0.25"/>
    <row r="42" spans="1:24" ht="73.5" hidden="1" x14ac:dyDescent="0.25"/>
    <row r="43" spans="1:24" ht="73.5" hidden="1" x14ac:dyDescent="0.25"/>
    <row r="44" spans="1:24" ht="73.5" hidden="1" x14ac:dyDescent="0.25"/>
    <row r="45" spans="1:24" ht="73.5" hidden="1" x14ac:dyDescent="0.25"/>
    <row r="46" spans="1:24" ht="73.5" hidden="1" x14ac:dyDescent="0.25"/>
    <row r="47" spans="1:24" ht="73.5" hidden="1" x14ac:dyDescent="0.25"/>
    <row r="48" spans="1:24" ht="73.5" hidden="1" x14ac:dyDescent="0.25"/>
    <row r="49" ht="73.5" hidden="1" x14ac:dyDescent="0.25"/>
    <row r="50" ht="73.5" hidden="1" x14ac:dyDescent="0.25"/>
    <row r="51" ht="73.5" hidden="1" x14ac:dyDescent="0.25"/>
    <row r="52" ht="73.5" hidden="1" x14ac:dyDescent="0.25"/>
    <row r="53" ht="73.5" hidden="1" x14ac:dyDescent="0.25"/>
    <row r="54" ht="73.5" hidden="1" x14ac:dyDescent="0.25"/>
    <row r="55" ht="73.5" hidden="1" x14ac:dyDescent="0.25"/>
    <row r="56" ht="73.5" hidden="1" x14ac:dyDescent="0.25"/>
    <row r="57" ht="73.5" hidden="1" x14ac:dyDescent="0.25"/>
    <row r="58" ht="73.5" hidden="1" x14ac:dyDescent="0.25"/>
    <row r="59" ht="73.5" hidden="1" x14ac:dyDescent="0.25"/>
    <row r="60" ht="73.5" hidden="1" x14ac:dyDescent="0.25"/>
    <row r="61" ht="73.5" hidden="1" x14ac:dyDescent="0.25"/>
    <row r="62" ht="73.5" hidden="1" x14ac:dyDescent="0.25"/>
    <row r="63" ht="73.5" hidden="1" x14ac:dyDescent="0.25"/>
    <row r="64" ht="73.5" hidden="1" x14ac:dyDescent="0.25"/>
    <row r="65" ht="73.5" hidden="1" x14ac:dyDescent="0.25"/>
    <row r="66" ht="73.5" hidden="1" x14ac:dyDescent="0.25"/>
    <row r="67" ht="73.5" hidden="1" x14ac:dyDescent="0.25"/>
    <row r="68" ht="73.5" hidden="1" x14ac:dyDescent="0.25"/>
    <row r="69" ht="73.5" hidden="1" x14ac:dyDescent="0.25"/>
    <row r="70" ht="73.5" hidden="1" x14ac:dyDescent="0.25"/>
    <row r="71" ht="73.5" hidden="1" x14ac:dyDescent="0.25"/>
    <row r="72" ht="73.5" hidden="1" x14ac:dyDescent="0.25"/>
    <row r="73" ht="73.5" hidden="1" x14ac:dyDescent="0.25"/>
    <row r="74" ht="73.5" hidden="1" x14ac:dyDescent="0.25"/>
    <row r="75" ht="73.5" hidden="1" x14ac:dyDescent="0.25"/>
    <row r="76" ht="73.5" hidden="1" x14ac:dyDescent="0.25"/>
    <row r="77" ht="73.5" hidden="1" x14ac:dyDescent="0.25"/>
    <row r="78" ht="73.5" hidden="1" x14ac:dyDescent="0.25"/>
    <row r="79" ht="73.5" hidden="1" x14ac:dyDescent="0.25"/>
    <row r="80" ht="73.5" hidden="1" x14ac:dyDescent="0.25"/>
    <row r="81" ht="73.5" hidden="1" x14ac:dyDescent="0.25"/>
    <row r="82" ht="73.5" hidden="1" x14ac:dyDescent="0.25"/>
    <row r="83" ht="73.5" hidden="1" x14ac:dyDescent="0.25"/>
    <row r="84" ht="73.5" hidden="1" x14ac:dyDescent="0.25"/>
    <row r="85" ht="73.5" hidden="1" x14ac:dyDescent="0.25"/>
    <row r="86" ht="73.5" hidden="1" x14ac:dyDescent="0.25"/>
    <row r="87" ht="73.5" hidden="1" x14ac:dyDescent="0.25"/>
    <row r="88" ht="73.5" hidden="1" x14ac:dyDescent="0.25"/>
    <row r="89" ht="73.5" hidden="1" x14ac:dyDescent="0.25"/>
    <row r="90" ht="73.5" hidden="1" x14ac:dyDescent="0.25"/>
    <row r="91" ht="73.5" hidden="1" x14ac:dyDescent="0.25"/>
    <row r="92" ht="73.5" hidden="1" x14ac:dyDescent="0.25"/>
    <row r="93" ht="73.5" hidden="1" x14ac:dyDescent="0.25"/>
    <row r="94" ht="73.5" hidden="1" x14ac:dyDescent="0.25"/>
    <row r="95" ht="73.5" hidden="1" x14ac:dyDescent="0.25"/>
    <row r="96" ht="73.5" hidden="1" x14ac:dyDescent="0.25"/>
    <row r="97" ht="73.5" hidden="1" x14ac:dyDescent="0.25"/>
    <row r="98" ht="73.5" hidden="1" x14ac:dyDescent="0.25"/>
    <row r="99" ht="73.5" hidden="1" x14ac:dyDescent="0.25"/>
    <row r="100" ht="73.5" hidden="1" x14ac:dyDescent="0.25"/>
    <row r="101" ht="73.5" hidden="1" x14ac:dyDescent="0.25"/>
    <row r="102" ht="73.5" hidden="1" x14ac:dyDescent="0.25"/>
    <row r="103" ht="73.5" hidden="1" x14ac:dyDescent="0.25"/>
    <row r="104" ht="73.5" hidden="1" x14ac:dyDescent="0.25"/>
    <row r="105" ht="73.5" hidden="1" x14ac:dyDescent="0.25"/>
    <row r="106" ht="73.5" hidden="1" x14ac:dyDescent="0.25"/>
    <row r="107" ht="73.5" hidden="1" x14ac:dyDescent="0.25"/>
    <row r="108" ht="73.5" hidden="1" x14ac:dyDescent="0.25"/>
    <row r="109" ht="73.5" hidden="1" x14ac:dyDescent="0.25"/>
    <row r="110" ht="73.5" hidden="1" x14ac:dyDescent="0.25"/>
    <row r="111" ht="73.5" hidden="1" x14ac:dyDescent="0.25"/>
    <row r="112" ht="73.5" hidden="1" x14ac:dyDescent="0.25"/>
    <row r="113" ht="73.5" hidden="1" x14ac:dyDescent="0.25"/>
    <row r="114" ht="73.5" hidden="1" x14ac:dyDescent="0.25"/>
    <row r="115" ht="73.5" hidden="1" x14ac:dyDescent="0.25"/>
    <row r="116" ht="73.5" hidden="1" x14ac:dyDescent="0.25"/>
    <row r="117" ht="73.5" hidden="1" x14ac:dyDescent="0.25"/>
    <row r="118" ht="73.5" hidden="1" x14ac:dyDescent="0.25"/>
    <row r="119" ht="73.5" hidden="1" x14ac:dyDescent="0.25"/>
    <row r="120" ht="73.5" hidden="1" x14ac:dyDescent="0.25"/>
    <row r="121" ht="73.5" hidden="1" x14ac:dyDescent="0.25"/>
    <row r="122" ht="73.5" hidden="1" x14ac:dyDescent="0.25"/>
    <row r="123" ht="73.5" hidden="1" x14ac:dyDescent="0.25"/>
    <row r="124" ht="73.5" hidden="1" x14ac:dyDescent="0.25"/>
    <row r="125" ht="73.5" hidden="1" x14ac:dyDescent="0.25"/>
    <row r="126" ht="73.5" hidden="1" x14ac:dyDescent="0.25"/>
    <row r="127" ht="73.5" hidden="1" x14ac:dyDescent="0.25"/>
    <row r="128" ht="73.5" hidden="1" x14ac:dyDescent="0.25"/>
    <row r="129" ht="73.5" hidden="1" x14ac:dyDescent="0.25"/>
    <row r="130" ht="73.5" hidden="1" x14ac:dyDescent="0.25"/>
    <row r="131" ht="73.5" hidden="1" x14ac:dyDescent="0.25"/>
    <row r="132" ht="73.5" hidden="1" x14ac:dyDescent="0.25"/>
    <row r="133" ht="73.5" hidden="1" x14ac:dyDescent="0.25"/>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30:A33"/>
    <mergeCell ref="D31:D33"/>
    <mergeCell ref="X10:X11"/>
    <mergeCell ref="B11:C11"/>
    <mergeCell ref="A12:A13"/>
    <mergeCell ref="A14:A19"/>
    <mergeCell ref="A20:A24"/>
    <mergeCell ref="A25:A29"/>
    <mergeCell ref="A9:F9"/>
    <mergeCell ref="H9:L9"/>
    <mergeCell ref="N9:R9"/>
    <mergeCell ref="T9:X9"/>
    <mergeCell ref="B10:F10"/>
    <mergeCell ref="K10:K11"/>
    <mergeCell ref="L10:L11"/>
    <mergeCell ref="Q10:Q11"/>
    <mergeCell ref="R10:R11"/>
    <mergeCell ref="W10:W11"/>
  </mergeCells>
  <conditionalFormatting sqref="I12 O12:O14 U34 I14:I34 O18:O20 O23:O25 O34 O27:O30">
    <cfRule type="cellIs" dxfId="1034" priority="139" operator="equal">
      <formula>"Vencida"</formula>
    </cfRule>
    <cfRule type="cellIs" dxfId="1033" priority="140" operator="equal">
      <formula>"No Cumplida"</formula>
    </cfRule>
    <cfRule type="cellIs" dxfId="1032" priority="141" operator="equal">
      <formula>"En Avance"</formula>
    </cfRule>
    <cfRule type="cellIs" dxfId="1031" priority="142" operator="equal">
      <formula>"Cumplida (FT)"</formula>
    </cfRule>
    <cfRule type="cellIs" dxfId="1030" priority="143" operator="equal">
      <formula>"Cumplida (DT)"</formula>
    </cfRule>
    <cfRule type="cellIs" dxfId="1029" priority="144" operator="equal">
      <formula>"Sin Avance"</formula>
    </cfRule>
  </conditionalFormatting>
  <conditionalFormatting sqref="U12:U14 U20 U24:U25 U30">
    <cfRule type="cellIs" dxfId="1028" priority="133" operator="equal">
      <formula>"Vencida"</formula>
    </cfRule>
    <cfRule type="cellIs" dxfId="1027" priority="134" operator="equal">
      <formula>"No Cumplida"</formula>
    </cfRule>
    <cfRule type="cellIs" dxfId="1026" priority="135" operator="equal">
      <formula>"En Avance"</formula>
    </cfRule>
    <cfRule type="cellIs" dxfId="1025" priority="136" operator="equal">
      <formula>"Cumplida (FT)"</formula>
    </cfRule>
    <cfRule type="cellIs" dxfId="1024" priority="137" operator="equal">
      <formula>"Cumplida (DT)"</formula>
    </cfRule>
    <cfRule type="cellIs" dxfId="1023" priority="138" operator="equal">
      <formula>"Sin Avance"</formula>
    </cfRule>
  </conditionalFormatting>
  <conditionalFormatting sqref="I13">
    <cfRule type="cellIs" dxfId="1022" priority="127" operator="equal">
      <formula>"Vencida"</formula>
    </cfRule>
    <cfRule type="cellIs" dxfId="1021" priority="128" operator="equal">
      <formula>"No Cumplida"</formula>
    </cfRule>
    <cfRule type="cellIs" dxfId="1020" priority="129" operator="equal">
      <formula>"En Avance"</formula>
    </cfRule>
    <cfRule type="cellIs" dxfId="1019" priority="130" operator="equal">
      <formula>"Cumplida (FT)"</formula>
    </cfRule>
    <cfRule type="cellIs" dxfId="1018" priority="131" operator="equal">
      <formula>"Cumplida (DT)"</formula>
    </cfRule>
    <cfRule type="cellIs" dxfId="1017" priority="132" operator="equal">
      <formula>"Sin Avance"</formula>
    </cfRule>
  </conditionalFormatting>
  <conditionalFormatting sqref="O15">
    <cfRule type="cellIs" dxfId="1016" priority="121" operator="equal">
      <formula>"Vencida"</formula>
    </cfRule>
    <cfRule type="cellIs" dxfId="1015" priority="122" operator="equal">
      <formula>"No Cumplida"</formula>
    </cfRule>
    <cfRule type="cellIs" dxfId="1014" priority="123" operator="equal">
      <formula>"En Avance"</formula>
    </cfRule>
    <cfRule type="cellIs" dxfId="1013" priority="124" operator="equal">
      <formula>"Cumplida (FT)"</formula>
    </cfRule>
    <cfRule type="cellIs" dxfId="1012" priority="125" operator="equal">
      <formula>"Cumplida (DT)"</formula>
    </cfRule>
    <cfRule type="cellIs" dxfId="1011" priority="126" operator="equal">
      <formula>"Sin Avance"</formula>
    </cfRule>
  </conditionalFormatting>
  <conditionalFormatting sqref="O16">
    <cfRule type="cellIs" dxfId="1010" priority="115" operator="equal">
      <formula>"Vencida"</formula>
    </cfRule>
    <cfRule type="cellIs" dxfId="1009" priority="116" operator="equal">
      <formula>"No Cumplida"</formula>
    </cfRule>
    <cfRule type="cellIs" dxfId="1008" priority="117" operator="equal">
      <formula>"En Avance"</formula>
    </cfRule>
    <cfRule type="cellIs" dxfId="1007" priority="118" operator="equal">
      <formula>"Cumplida (FT)"</formula>
    </cfRule>
    <cfRule type="cellIs" dxfId="1006" priority="119" operator="equal">
      <formula>"Cumplida (DT)"</formula>
    </cfRule>
    <cfRule type="cellIs" dxfId="1005" priority="120" operator="equal">
      <formula>"Sin Avance"</formula>
    </cfRule>
  </conditionalFormatting>
  <conditionalFormatting sqref="O17">
    <cfRule type="cellIs" dxfId="1004" priority="109" operator="equal">
      <formula>"Vencida"</formula>
    </cfRule>
    <cfRule type="cellIs" dxfId="1003" priority="110" operator="equal">
      <formula>"No Cumplida"</formula>
    </cfRule>
    <cfRule type="cellIs" dxfId="1002" priority="111" operator="equal">
      <formula>"En Avance"</formula>
    </cfRule>
    <cfRule type="cellIs" dxfId="1001" priority="112" operator="equal">
      <formula>"Cumplida (FT)"</formula>
    </cfRule>
    <cfRule type="cellIs" dxfId="1000" priority="113" operator="equal">
      <formula>"Cumplida (DT)"</formula>
    </cfRule>
    <cfRule type="cellIs" dxfId="999" priority="114" operator="equal">
      <formula>"Sin Avance"</formula>
    </cfRule>
  </conditionalFormatting>
  <conditionalFormatting sqref="O21:O22">
    <cfRule type="cellIs" dxfId="998" priority="103" operator="equal">
      <formula>"Vencida"</formula>
    </cfRule>
    <cfRule type="cellIs" dxfId="997" priority="104" operator="equal">
      <formula>"No Cumplida"</formula>
    </cfRule>
    <cfRule type="cellIs" dxfId="996" priority="105" operator="equal">
      <formula>"En Avance"</formula>
    </cfRule>
    <cfRule type="cellIs" dxfId="995" priority="106" operator="equal">
      <formula>"Cumplida (FT)"</formula>
    </cfRule>
    <cfRule type="cellIs" dxfId="994" priority="107" operator="equal">
      <formula>"Cumplida (DT)"</formula>
    </cfRule>
    <cfRule type="cellIs" dxfId="993" priority="108" operator="equal">
      <formula>"Sin Avance"</formula>
    </cfRule>
  </conditionalFormatting>
  <conditionalFormatting sqref="O31:O33">
    <cfRule type="cellIs" dxfId="992" priority="97" operator="equal">
      <formula>"Vencida"</formula>
    </cfRule>
    <cfRule type="cellIs" dxfId="991" priority="98" operator="equal">
      <formula>"No Cumplida"</formula>
    </cfRule>
    <cfRule type="cellIs" dxfId="990" priority="99" operator="equal">
      <formula>"En Avance"</formula>
    </cfRule>
    <cfRule type="cellIs" dxfId="989" priority="100" operator="equal">
      <formula>"Cumplida (FT)"</formula>
    </cfRule>
    <cfRule type="cellIs" dxfId="988" priority="101" operator="equal">
      <formula>"Cumplida (DT)"</formula>
    </cfRule>
    <cfRule type="cellIs" dxfId="987" priority="102" operator="equal">
      <formula>"Sin Avance"</formula>
    </cfRule>
  </conditionalFormatting>
  <conditionalFormatting sqref="O26">
    <cfRule type="cellIs" dxfId="986" priority="91" operator="equal">
      <formula>"Vencida"</formula>
    </cfRule>
    <cfRule type="cellIs" dxfId="985" priority="92" operator="equal">
      <formula>"No Cumplida"</formula>
    </cfRule>
    <cfRule type="cellIs" dxfId="984" priority="93" operator="equal">
      <formula>"En Avance"</formula>
    </cfRule>
    <cfRule type="cellIs" dxfId="983" priority="94" operator="equal">
      <formula>"Cumplida (FT)"</formula>
    </cfRule>
    <cfRule type="cellIs" dxfId="982" priority="95" operator="equal">
      <formula>"Cumplida (DT)"</formula>
    </cfRule>
    <cfRule type="cellIs" dxfId="981" priority="96" operator="equal">
      <formula>"Sin Avance"</formula>
    </cfRule>
  </conditionalFormatting>
  <conditionalFormatting sqref="U15">
    <cfRule type="cellIs" dxfId="980" priority="85" operator="equal">
      <formula>"Vencida"</formula>
    </cfRule>
    <cfRule type="cellIs" dxfId="979" priority="86" operator="equal">
      <formula>"No Cumplida"</formula>
    </cfRule>
    <cfRule type="cellIs" dxfId="978" priority="87" operator="equal">
      <formula>"En Avance"</formula>
    </cfRule>
    <cfRule type="cellIs" dxfId="977" priority="88" operator="equal">
      <formula>"Cumplida (FT)"</formula>
    </cfRule>
    <cfRule type="cellIs" dxfId="976" priority="89" operator="equal">
      <formula>"Cumplida (DT)"</formula>
    </cfRule>
    <cfRule type="cellIs" dxfId="975" priority="90" operator="equal">
      <formula>"Sin Avance"</formula>
    </cfRule>
  </conditionalFormatting>
  <conditionalFormatting sqref="U16">
    <cfRule type="cellIs" dxfId="974" priority="79" operator="equal">
      <formula>"Vencida"</formula>
    </cfRule>
    <cfRule type="cellIs" dxfId="973" priority="80" operator="equal">
      <formula>"No Cumplida"</formula>
    </cfRule>
    <cfRule type="cellIs" dxfId="972" priority="81" operator="equal">
      <formula>"En Avance"</formula>
    </cfRule>
    <cfRule type="cellIs" dxfId="971" priority="82" operator="equal">
      <formula>"Cumplida (FT)"</formula>
    </cfRule>
    <cfRule type="cellIs" dxfId="970" priority="83" operator="equal">
      <formula>"Cumplida (DT)"</formula>
    </cfRule>
    <cfRule type="cellIs" dxfId="969" priority="84" operator="equal">
      <formula>"Sin Avance"</formula>
    </cfRule>
  </conditionalFormatting>
  <conditionalFormatting sqref="U17">
    <cfRule type="cellIs" dxfId="968" priority="73" operator="equal">
      <formula>"Vencida"</formula>
    </cfRule>
    <cfRule type="cellIs" dxfId="967" priority="74" operator="equal">
      <formula>"No Cumplida"</formula>
    </cfRule>
    <cfRule type="cellIs" dxfId="966" priority="75" operator="equal">
      <formula>"En Avance"</formula>
    </cfRule>
    <cfRule type="cellIs" dxfId="965" priority="76" operator="equal">
      <formula>"Cumplida (FT)"</formula>
    </cfRule>
    <cfRule type="cellIs" dxfId="964" priority="77" operator="equal">
      <formula>"Cumplida (DT)"</formula>
    </cfRule>
    <cfRule type="cellIs" dxfId="963" priority="78" operator="equal">
      <formula>"Sin Avance"</formula>
    </cfRule>
  </conditionalFormatting>
  <conditionalFormatting sqref="U18">
    <cfRule type="cellIs" dxfId="962" priority="67" operator="equal">
      <formula>"Vencida"</formula>
    </cfRule>
    <cfRule type="cellIs" dxfId="961" priority="68" operator="equal">
      <formula>"No Cumplida"</formula>
    </cfRule>
    <cfRule type="cellIs" dxfId="960" priority="69" operator="equal">
      <formula>"En Avance"</formula>
    </cfRule>
    <cfRule type="cellIs" dxfId="959" priority="70" operator="equal">
      <formula>"Cumplida (FT)"</formula>
    </cfRule>
    <cfRule type="cellIs" dxfId="958" priority="71" operator="equal">
      <formula>"Cumplida (DT)"</formula>
    </cfRule>
    <cfRule type="cellIs" dxfId="957" priority="72" operator="equal">
      <formula>"Sin Avance"</formula>
    </cfRule>
  </conditionalFormatting>
  <conditionalFormatting sqref="U19">
    <cfRule type="cellIs" dxfId="956" priority="61" operator="equal">
      <formula>"Vencida"</formula>
    </cfRule>
    <cfRule type="cellIs" dxfId="955" priority="62" operator="equal">
      <formula>"No Cumplida"</formula>
    </cfRule>
    <cfRule type="cellIs" dxfId="954" priority="63" operator="equal">
      <formula>"En Avance"</formula>
    </cfRule>
    <cfRule type="cellIs" dxfId="953" priority="64" operator="equal">
      <formula>"Cumplida (FT)"</formula>
    </cfRule>
    <cfRule type="cellIs" dxfId="952" priority="65" operator="equal">
      <formula>"Cumplida (DT)"</formula>
    </cfRule>
    <cfRule type="cellIs" dxfId="951" priority="66" operator="equal">
      <formula>"Sin Avance"</formula>
    </cfRule>
  </conditionalFormatting>
  <conditionalFormatting sqref="U21:U22">
    <cfRule type="cellIs" dxfId="950" priority="55" operator="equal">
      <formula>"Vencida"</formula>
    </cfRule>
    <cfRule type="cellIs" dxfId="949" priority="56" operator="equal">
      <formula>"No Cumplida"</formula>
    </cfRule>
    <cfRule type="cellIs" dxfId="948" priority="57" operator="equal">
      <formula>"En Avance"</formula>
    </cfRule>
    <cfRule type="cellIs" dxfId="947" priority="58" operator="equal">
      <formula>"Cumplida (FT)"</formula>
    </cfRule>
    <cfRule type="cellIs" dxfId="946" priority="59" operator="equal">
      <formula>"Cumplida (DT)"</formula>
    </cfRule>
    <cfRule type="cellIs" dxfId="945" priority="60" operator="equal">
      <formula>"Sin Avance"</formula>
    </cfRule>
  </conditionalFormatting>
  <conditionalFormatting sqref="U23">
    <cfRule type="cellIs" dxfId="944" priority="49" operator="equal">
      <formula>"Vencida"</formula>
    </cfRule>
    <cfRule type="cellIs" dxfId="943" priority="50" operator="equal">
      <formula>"No Cumplida"</formula>
    </cfRule>
    <cfRule type="cellIs" dxfId="942" priority="51" operator="equal">
      <formula>"En Avance"</formula>
    </cfRule>
    <cfRule type="cellIs" dxfId="941" priority="52" operator="equal">
      <formula>"Cumplida (FT)"</formula>
    </cfRule>
    <cfRule type="cellIs" dxfId="940" priority="53" operator="equal">
      <formula>"Cumplida (DT)"</formula>
    </cfRule>
    <cfRule type="cellIs" dxfId="939" priority="54" operator="equal">
      <formula>"Sin Avance"</formula>
    </cfRule>
  </conditionalFormatting>
  <conditionalFormatting sqref="U26">
    <cfRule type="cellIs" dxfId="938" priority="43" operator="equal">
      <formula>"Vencida"</formula>
    </cfRule>
    <cfRule type="cellIs" dxfId="937" priority="44" operator="equal">
      <formula>"No Cumplida"</formula>
    </cfRule>
    <cfRule type="cellIs" dxfId="936" priority="45" operator="equal">
      <formula>"En Avance"</formula>
    </cfRule>
    <cfRule type="cellIs" dxfId="935" priority="46" operator="equal">
      <formula>"Cumplida (FT)"</formula>
    </cfRule>
    <cfRule type="cellIs" dxfId="934" priority="47" operator="equal">
      <formula>"Cumplida (DT)"</formula>
    </cfRule>
    <cfRule type="cellIs" dxfId="933" priority="48" operator="equal">
      <formula>"Sin Avance"</formula>
    </cfRule>
  </conditionalFormatting>
  <conditionalFormatting sqref="U32:U33">
    <cfRule type="cellIs" dxfId="932" priority="1" operator="equal">
      <formula>"Vencida"</formula>
    </cfRule>
    <cfRule type="cellIs" dxfId="931" priority="2" operator="equal">
      <formula>"No Cumplida"</formula>
    </cfRule>
    <cfRule type="cellIs" dxfId="930" priority="3" operator="equal">
      <formula>"En Avance"</formula>
    </cfRule>
    <cfRule type="cellIs" dxfId="929" priority="4" operator="equal">
      <formula>"Cumplida (FT)"</formula>
    </cfRule>
    <cfRule type="cellIs" dxfId="928" priority="5" operator="equal">
      <formula>"Cumplida (DT)"</formula>
    </cfRule>
    <cfRule type="cellIs" dxfId="927" priority="6" operator="equal">
      <formula>"Sin Avance"</formula>
    </cfRule>
  </conditionalFormatting>
  <conditionalFormatting sqref="U27">
    <cfRule type="cellIs" dxfId="926" priority="31" operator="equal">
      <formula>"Vencida"</formula>
    </cfRule>
    <cfRule type="cellIs" dxfId="925" priority="32" operator="equal">
      <formula>"No Cumplida"</formula>
    </cfRule>
    <cfRule type="cellIs" dxfId="924" priority="33" operator="equal">
      <formula>"En Avance"</formula>
    </cfRule>
    <cfRule type="cellIs" dxfId="923" priority="34" operator="equal">
      <formula>"Cumplida (FT)"</formula>
    </cfRule>
    <cfRule type="cellIs" dxfId="922" priority="35" operator="equal">
      <formula>"Cumplida (DT)"</formula>
    </cfRule>
    <cfRule type="cellIs" dxfId="921" priority="36" operator="equal">
      <formula>"Sin Avance"</formula>
    </cfRule>
  </conditionalFormatting>
  <conditionalFormatting sqref="U28">
    <cfRule type="cellIs" dxfId="920" priority="19" operator="equal">
      <formula>"Vencida"</formula>
    </cfRule>
    <cfRule type="cellIs" dxfId="919" priority="20" operator="equal">
      <formula>"No Cumplida"</formula>
    </cfRule>
    <cfRule type="cellIs" dxfId="918" priority="21" operator="equal">
      <formula>"En Avance"</formula>
    </cfRule>
    <cfRule type="cellIs" dxfId="917" priority="22" operator="equal">
      <formula>"Cumplida (FT)"</formula>
    </cfRule>
    <cfRule type="cellIs" dxfId="916" priority="23" operator="equal">
      <formula>"Cumplida (DT)"</formula>
    </cfRule>
    <cfRule type="cellIs" dxfId="915" priority="24" operator="equal">
      <formula>"Sin Avance"</formula>
    </cfRule>
  </conditionalFormatting>
  <conditionalFormatting sqref="U29">
    <cfRule type="cellIs" dxfId="914" priority="13" operator="equal">
      <formula>"Vencida"</formula>
    </cfRule>
    <cfRule type="cellIs" dxfId="913" priority="14" operator="equal">
      <formula>"No Cumplida"</formula>
    </cfRule>
    <cfRule type="cellIs" dxfId="912" priority="15" operator="equal">
      <formula>"En Avance"</formula>
    </cfRule>
    <cfRule type="cellIs" dxfId="911" priority="16" operator="equal">
      <formula>"Cumplida (FT)"</formula>
    </cfRule>
    <cfRule type="cellIs" dxfId="910" priority="17" operator="equal">
      <formula>"Cumplida (DT)"</formula>
    </cfRule>
    <cfRule type="cellIs" dxfId="909" priority="18" operator="equal">
      <formula>"Sin Avance"</formula>
    </cfRule>
  </conditionalFormatting>
  <conditionalFormatting sqref="U31">
    <cfRule type="cellIs" dxfId="908" priority="7" operator="equal">
      <formula>"Vencida"</formula>
    </cfRule>
    <cfRule type="cellIs" dxfId="907" priority="8" operator="equal">
      <formula>"No Cumplida"</formula>
    </cfRule>
    <cfRule type="cellIs" dxfId="906" priority="9" operator="equal">
      <formula>"En Avance"</formula>
    </cfRule>
    <cfRule type="cellIs" dxfId="905" priority="10" operator="equal">
      <formula>"Cumplida (FT)"</formula>
    </cfRule>
    <cfRule type="cellIs" dxfId="904" priority="11" operator="equal">
      <formula>"Cumplida (DT)"</formula>
    </cfRule>
    <cfRule type="cellIs" dxfId="903" priority="12" operator="equal">
      <formula>"Sin Avance"</formula>
    </cfRule>
  </conditionalFormatting>
  <dataValidations count="2">
    <dataValidation type="list" allowBlank="1" showInputMessage="1" showErrorMessage="1" sqref="O21:O24 I15:I19 I21:I24 I26:I29 I31:I33 O13 I13 O15:O19 O31:O33 O26:O29 U15:U17 U21:U23 U27 U29 U31:U33">
      <formula1>Califica</formula1>
    </dataValidation>
    <dataValidation type="list" allowBlank="1" showInputMessage="1" showErrorMessage="1" sqref="U28 U24 U18:U19 U13 U26">
      <formula1>Califica2</formula1>
    </dataValidation>
  </dataValidations>
  <printOptions horizontalCentered="1"/>
  <pageMargins left="0.23622047244094491" right="0.23622047244094491" top="0.74803149606299213" bottom="0.74803149606299213" header="0.31496062992125984" footer="0.31496062992125984"/>
  <pageSetup paperSize="5" scale="35" fitToHeight="0" orientation="landscape" r:id="rId3"/>
  <headerFooter>
    <oddHeader xml:space="preserve">&amp;L
</oddHeader>
    <oddFooter>&amp;L&amp;9Aprobó: Flor Alicia Rojas Aguilar - Jefe Oficina de Control Interno (E)
Revisó: Marcela López&amp;R&amp;9&amp;P de &amp;N</oddFooter>
  </headerFooter>
  <legacyDrawing r:id="rId4"/>
  <picture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6"/>
  <sheetViews>
    <sheetView showGridLines="0" tabSelected="1" view="pageBreakPreview" zoomScale="55" zoomScaleNormal="85" zoomScaleSheetLayoutView="55" zoomScalePageLayoutView="25" workbookViewId="0">
      <selection activeCell="E15" sqref="E15"/>
    </sheetView>
  </sheetViews>
  <sheetFormatPr baseColWidth="10" defaultColWidth="11.42578125" defaultRowHeight="12.75" zeroHeight="1" x14ac:dyDescent="0.25"/>
  <cols>
    <col min="1" max="1" width="23" style="47" customWidth="1"/>
    <col min="2" max="2" width="5" style="48" customWidth="1"/>
    <col min="3" max="3" width="49" style="47" customWidth="1"/>
    <col min="4" max="4" width="36.5703125" style="47" customWidth="1"/>
    <col min="5" max="5" width="24.5703125" style="47" customWidth="1"/>
    <col min="6" max="6" width="18.140625" style="49" customWidth="1"/>
    <col min="7" max="7" width="1.42578125" style="48" hidden="1" customWidth="1"/>
    <col min="8" max="8" width="12.5703125" style="48" hidden="1" customWidth="1"/>
    <col min="9" max="9" width="12.5703125" style="47" hidden="1" customWidth="1"/>
    <col min="10" max="10" width="15.42578125" style="48" hidden="1" customWidth="1"/>
    <col min="11" max="11" width="15.7109375" style="48" hidden="1" customWidth="1"/>
    <col min="12" max="12" width="58.28515625" style="50" hidden="1" customWidth="1"/>
    <col min="13" max="13" width="1.42578125" style="48" hidden="1" customWidth="1"/>
    <col min="14" max="15" width="13.42578125" style="48" hidden="1" customWidth="1"/>
    <col min="16" max="16" width="19" style="48" hidden="1" customWidth="1"/>
    <col min="17" max="17" width="15.7109375" style="48" hidden="1" customWidth="1"/>
    <col min="18" max="18" width="91.85546875" style="50" hidden="1" customWidth="1"/>
    <col min="19" max="19" width="1.42578125" style="51" customWidth="1"/>
    <col min="20" max="21" width="13.28515625" style="48" customWidth="1"/>
    <col min="22" max="22" width="14.5703125" style="48" customWidth="1"/>
    <col min="23" max="23" width="15.7109375" style="48" customWidth="1"/>
    <col min="24" max="24" width="61.7109375" style="48" customWidth="1"/>
    <col min="25" max="16384" width="11.42578125" style="48"/>
  </cols>
  <sheetData>
    <row r="1" spans="1:24" x14ac:dyDescent="0.25"/>
    <row r="2" spans="1:24" ht="21" x14ac:dyDescent="0.25">
      <c r="A2" s="52" t="s">
        <v>70</v>
      </c>
      <c r="B2" s="52"/>
      <c r="C2" s="53"/>
      <c r="D2" s="53"/>
      <c r="E2" s="53"/>
      <c r="F2" s="273"/>
      <c r="G2" s="53"/>
      <c r="H2" s="53"/>
      <c r="I2" s="53"/>
      <c r="J2" s="53"/>
      <c r="K2" s="53"/>
      <c r="L2" s="53"/>
      <c r="M2" s="53"/>
      <c r="N2" s="53"/>
      <c r="O2" s="53"/>
      <c r="P2" s="53"/>
      <c r="Q2" s="53"/>
      <c r="R2" s="53"/>
      <c r="S2" s="54"/>
      <c r="T2" s="53"/>
      <c r="U2" s="53"/>
      <c r="V2" s="53"/>
      <c r="W2" s="53"/>
      <c r="X2" s="53"/>
    </row>
    <row r="3" spans="1:24" x14ac:dyDescent="0.2">
      <c r="B3" s="55"/>
      <c r="C3" s="56"/>
    </row>
    <row r="4" spans="1:24" x14ac:dyDescent="0.2">
      <c r="A4" s="57" t="s">
        <v>13</v>
      </c>
      <c r="B4" s="57"/>
      <c r="C4" s="58" t="s">
        <v>90</v>
      </c>
    </row>
    <row r="5" spans="1:24" x14ac:dyDescent="0.2">
      <c r="A5" s="57" t="s">
        <v>91</v>
      </c>
      <c r="B5" s="57"/>
      <c r="C5" s="281">
        <v>2018</v>
      </c>
    </row>
    <row r="6" spans="1:24" x14ac:dyDescent="0.25">
      <c r="A6" s="59" t="s">
        <v>92</v>
      </c>
      <c r="B6" s="59"/>
      <c r="C6" s="60" t="s">
        <v>817</v>
      </c>
    </row>
    <row r="7" spans="1:24" x14ac:dyDescent="0.25"/>
    <row r="8" spans="1:24" ht="13.5" thickBot="1" x14ac:dyDescent="0.3">
      <c r="G8" s="51"/>
    </row>
    <row r="9" spans="1:24" ht="19.5" thickBot="1" x14ac:dyDescent="0.3">
      <c r="A9" s="872" t="s">
        <v>71</v>
      </c>
      <c r="B9" s="873"/>
      <c r="C9" s="873"/>
      <c r="D9" s="873"/>
      <c r="E9" s="873"/>
      <c r="F9" s="874"/>
      <c r="G9" s="61"/>
      <c r="H9" s="863" t="s">
        <v>7</v>
      </c>
      <c r="I9" s="864"/>
      <c r="J9" s="864"/>
      <c r="K9" s="864"/>
      <c r="L9" s="865"/>
      <c r="N9" s="863" t="s">
        <v>8</v>
      </c>
      <c r="O9" s="864"/>
      <c r="P9" s="864"/>
      <c r="Q9" s="864"/>
      <c r="R9" s="865"/>
      <c r="T9" s="863" t="s">
        <v>9</v>
      </c>
      <c r="U9" s="864"/>
      <c r="V9" s="864"/>
      <c r="W9" s="864"/>
      <c r="X9" s="865"/>
    </row>
    <row r="10" spans="1:24" ht="38.1" customHeight="1" thickBot="1" x14ac:dyDescent="0.3">
      <c r="A10" s="62" t="s">
        <v>72</v>
      </c>
      <c r="B10" s="866" t="s">
        <v>104</v>
      </c>
      <c r="C10" s="866"/>
      <c r="D10" s="866"/>
      <c r="E10" s="866"/>
      <c r="F10" s="867"/>
      <c r="G10" s="63"/>
      <c r="H10" s="64" t="s">
        <v>156</v>
      </c>
      <c r="I10" s="65"/>
      <c r="J10" s="66">
        <v>43220</v>
      </c>
      <c r="K10" s="868" t="s">
        <v>151</v>
      </c>
      <c r="L10" s="868" t="s">
        <v>0</v>
      </c>
      <c r="N10" s="64" t="s">
        <v>156</v>
      </c>
      <c r="O10" s="65"/>
      <c r="P10" s="66">
        <v>43343</v>
      </c>
      <c r="Q10" s="868" t="s">
        <v>151</v>
      </c>
      <c r="R10" s="868" t="s">
        <v>0</v>
      </c>
      <c r="T10" s="64" t="s">
        <v>156</v>
      </c>
      <c r="U10" s="65"/>
      <c r="V10" s="66">
        <v>43465</v>
      </c>
      <c r="W10" s="868" t="s">
        <v>151</v>
      </c>
      <c r="X10" s="868" t="s">
        <v>0</v>
      </c>
    </row>
    <row r="11" spans="1:24" ht="39" thickBot="1" x14ac:dyDescent="0.3">
      <c r="A11" s="67" t="s">
        <v>11</v>
      </c>
      <c r="B11" s="870" t="s">
        <v>78</v>
      </c>
      <c r="C11" s="871"/>
      <c r="D11" s="68" t="s">
        <v>79</v>
      </c>
      <c r="E11" s="68" t="s">
        <v>80</v>
      </c>
      <c r="F11" s="69" t="s">
        <v>81</v>
      </c>
      <c r="G11" s="70"/>
      <c r="H11" s="71" t="s">
        <v>86</v>
      </c>
      <c r="I11" s="172" t="s">
        <v>87</v>
      </c>
      <c r="J11" s="172" t="s">
        <v>150</v>
      </c>
      <c r="K11" s="869"/>
      <c r="L11" s="869"/>
      <c r="N11" s="71" t="s">
        <v>86</v>
      </c>
      <c r="O11" s="172" t="s">
        <v>87</v>
      </c>
      <c r="P11" s="172" t="s">
        <v>150</v>
      </c>
      <c r="Q11" s="869"/>
      <c r="R11" s="869"/>
      <c r="T11" s="71" t="s">
        <v>86</v>
      </c>
      <c r="U11" s="172" t="s">
        <v>87</v>
      </c>
      <c r="V11" s="172" t="s">
        <v>150</v>
      </c>
      <c r="W11" s="869"/>
      <c r="X11" s="869"/>
    </row>
    <row r="12" spans="1:24" s="82" customFormat="1" ht="50.1" customHeight="1" thickBot="1" x14ac:dyDescent="0.3">
      <c r="A12" s="806" t="s">
        <v>73</v>
      </c>
      <c r="B12" s="72"/>
      <c r="C12" s="73" t="s">
        <v>89</v>
      </c>
      <c r="D12" s="72"/>
      <c r="E12" s="72"/>
      <c r="F12" s="74"/>
      <c r="G12" s="63"/>
      <c r="H12" s="75">
        <f>IF(Comp1!H12="","",Comp1!H12)</f>
        <v>0</v>
      </c>
      <c r="I12" s="156">
        <f>IF(Comp1!I12="","",Comp1!I12)</f>
        <v>0</v>
      </c>
      <c r="J12" s="316" t="str">
        <f>IF(Comp1!J12="","",Comp1!J12)</f>
        <v>No se programaron actividades relacionadas con este objetivo</v>
      </c>
      <c r="K12" s="78" t="str">
        <f>IF(Comp1!K12="","",Comp1!K12)</f>
        <v/>
      </c>
      <c r="L12" s="79" t="str">
        <f>IF(Comp1!L12="","",Comp1!L12)</f>
        <v/>
      </c>
      <c r="M12" s="80" t="str">
        <f>IF(Comp1!M12="","",Comp1!M12)</f>
        <v/>
      </c>
      <c r="N12" s="75">
        <f>IF(Comp1!N12="","",Comp1!N12)</f>
        <v>0</v>
      </c>
      <c r="O12" s="76">
        <f>IF(Comp1!O12="","",Comp1!O12)</f>
        <v>0</v>
      </c>
      <c r="P12" s="316" t="str">
        <f>IF(Comp1!P12="","",Comp1!P12)</f>
        <v>No se programaron actividades relacionadas con este objetivo</v>
      </c>
      <c r="Q12" s="78" t="str">
        <f>IF(Comp1!Q12="","",Comp1!Q12)</f>
        <v/>
      </c>
      <c r="R12" s="79" t="str">
        <f>IF(Comp1!R12="","",Comp1!R12)</f>
        <v/>
      </c>
      <c r="S12" s="81" t="str">
        <f>IF(Comp1!S12="","",Comp1!S12)</f>
        <v/>
      </c>
      <c r="T12" s="75">
        <f>IF(Comp1!T12="","",Comp1!T12)</f>
        <v>1</v>
      </c>
      <c r="U12" s="76">
        <f>IF(Comp1!U12="","",Comp1!U12)</f>
        <v>1</v>
      </c>
      <c r="V12" s="77">
        <f>IF(Comp1!V12="","",Comp1!V12)</f>
        <v>1</v>
      </c>
      <c r="W12" s="78" t="str">
        <f>IF(Comp1!W12="","",Comp1!W12)</f>
        <v/>
      </c>
      <c r="X12" s="79" t="str">
        <f>IF(Comp1!X12="","",Comp1!X12)</f>
        <v/>
      </c>
    </row>
    <row r="13" spans="1:24" ht="184.5" customHeight="1" thickBot="1" x14ac:dyDescent="0.3">
      <c r="A13" s="860"/>
      <c r="B13" s="83" t="str">
        <f>IF(Comp1!B13="","",Comp1!B13)</f>
        <v>1.1</v>
      </c>
      <c r="C13" s="84" t="str">
        <f>IF(Comp1!C13="","",Comp1!C13)</f>
        <v xml:space="preserve">Socializar la metodología de riesgos institucional, incluyendo riesgos de corrupción. </v>
      </c>
      <c r="D13" s="84" t="str">
        <f>IF(Comp1!D13="","",Comp1!D13)</f>
        <v xml:space="preserve"> 3 socializaciones de la metodología de riesgos de corrupción a lideres de proceso, referentes de calidad a nivel regional y centros zonales </v>
      </c>
      <c r="E13" s="84" t="str">
        <f>IF(Comp1!E13="","",Comp1!E13)</f>
        <v>Subdirección de Mejoramiento Organizacional</v>
      </c>
      <c r="F13" s="85">
        <f>IF(Comp1!F13="","",Comp1!F13)</f>
        <v>43464</v>
      </c>
      <c r="G13" s="86"/>
      <c r="H13" s="87" t="str">
        <f>IF(Comp1!H13="","",Comp1!H13)</f>
        <v/>
      </c>
      <c r="I13" s="154" t="s">
        <v>147</v>
      </c>
      <c r="J13" s="89" t="str">
        <f>IF(Comp1!J13="","",Comp1!J13)</f>
        <v/>
      </c>
      <c r="K13" s="166" t="str">
        <f>IF(Comp1!K13="","",Comp1!K13)</f>
        <v>Marcela López</v>
      </c>
      <c r="L13" s="162" t="str">
        <f>IF(Comp1!L13="","",Comp1!L13)</f>
        <v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v>
      </c>
      <c r="M13" s="48" t="str">
        <f>IF(Comp1!M13="","",Comp1!M13)</f>
        <v/>
      </c>
      <c r="N13" s="87" t="str">
        <f>IF(Comp1!N13="","",Comp1!N13)</f>
        <v/>
      </c>
      <c r="O13" s="88" t="str">
        <f>IF(Comp1!O13="","",Comp1!O13)</f>
        <v>En Avance</v>
      </c>
      <c r="P13" s="89" t="str">
        <f>IF(Comp1!P13="","",Comp1!P13)</f>
        <v/>
      </c>
      <c r="Q13" s="90" t="str">
        <f>IF(Comp1!Q13="","",Comp1!Q13)</f>
        <v>Marcela López</v>
      </c>
      <c r="R13" s="162" t="str">
        <f>IF(Comp1!R13="","",Comp1!R13)</f>
        <v xml:space="preserve">Se realizó en julio una socialización sobre la gestión de riesgos de corrupción y su metodología.
Evidencia: Acta de reunión y lista de asistencia de capacitación a miembros de mesa de transparencia el 27 de julio de 2018 y presentación en power point sobre metodología gestión de riesgos de corrupción.  </v>
      </c>
      <c r="S13" s="92" t="str">
        <f>IF(Comp1!S13="","",Comp1!S13)</f>
        <v/>
      </c>
      <c r="T13" s="87">
        <f>IF(Comp1!T13="","",Comp1!T13)</f>
        <v>1</v>
      </c>
      <c r="U13" s="88" t="str">
        <f>IF(Comp1!U13="","",Comp1!U13)</f>
        <v>Cumplida (DT)</v>
      </c>
      <c r="V13" s="89" t="str">
        <f>IF(Comp1!V13="","",Comp1!V13)</f>
        <v/>
      </c>
      <c r="W13" s="90" t="str">
        <f>IF(Comp1!W13="","",Comp1!W13)</f>
        <v>Maritza Beltrán</v>
      </c>
      <c r="X13" s="91" t="str">
        <f>IF(Comp1!X13="","",Comp1!X13)</f>
        <v>Se aportó evidencia de realización de video conferencia del 14/11/2018, dirigida a los promotores EPICO de la Sede de la Dirección General, Referentes de Calidad en la Regionales y Coordinadores de los Grupos de Planeación y Sistemas en la que se socializa la metodología de Riesgos 2019 y socialización de cambios en la guía de gestión de riesgos del DAFP.  Se recomienda fortalecer la socialización de la metodología de Riesgos a los líderes de procesos. 
Evidencia: Lista de Asistencia y videoconferencia con la metodología de Riesgos 2019, realizada el 14/11/2018.</v>
      </c>
    </row>
    <row r="14" spans="1:24" s="82" customFormat="1" ht="50.1" customHeight="1" thickBot="1" x14ac:dyDescent="0.3">
      <c r="A14" s="806" t="s">
        <v>74</v>
      </c>
      <c r="B14" s="72"/>
      <c r="C14" s="73" t="s">
        <v>141</v>
      </c>
      <c r="D14" s="72"/>
      <c r="E14" s="72"/>
      <c r="F14" s="93"/>
      <c r="G14" s="63"/>
      <c r="H14" s="75">
        <f>IF(Comp1!H14="","",Comp1!H14)</f>
        <v>3</v>
      </c>
      <c r="I14" s="156">
        <f>IF(Comp1!I14="","",Comp1!I14)</f>
        <v>3</v>
      </c>
      <c r="J14" s="77">
        <f>IF(Comp1!J14="","",Comp1!J14)</f>
        <v>1</v>
      </c>
      <c r="K14" s="167" t="str">
        <f>IF(Comp1!K14="","",Comp1!K14)</f>
        <v/>
      </c>
      <c r="L14" s="79" t="str">
        <f>IF(Comp1!L14="","",Comp1!L14)</f>
        <v/>
      </c>
      <c r="M14" s="80" t="str">
        <f>IF(Comp1!M14="","",Comp1!M14)</f>
        <v/>
      </c>
      <c r="N14" s="75">
        <f>IF(Comp1!N14="","",Comp1!N14)</f>
        <v>3</v>
      </c>
      <c r="O14" s="76">
        <f>IF(Comp1!O14="","",Comp1!O14)</f>
        <v>3</v>
      </c>
      <c r="P14" s="77">
        <f>IF(Comp1!P14="","",Comp1!P14)</f>
        <v>1</v>
      </c>
      <c r="Q14" s="78" t="str">
        <f>IF(Comp1!Q14="","",Comp1!Q14)</f>
        <v/>
      </c>
      <c r="R14" s="79" t="str">
        <f>IF(Comp1!R14="","",Comp1!R14)</f>
        <v/>
      </c>
      <c r="S14" s="81" t="str">
        <f>IF(Comp1!S14="","",Comp1!S14)</f>
        <v/>
      </c>
      <c r="T14" s="75">
        <f>IF(Comp1!T14="","",Comp1!T14)</f>
        <v>5</v>
      </c>
      <c r="U14" s="76">
        <f>IF(Comp1!U14="","",Comp1!U14)</f>
        <v>4</v>
      </c>
      <c r="V14" s="77">
        <f>IF(Comp1!V14="","",Comp1!V14)</f>
        <v>0.8</v>
      </c>
      <c r="W14" s="78" t="str">
        <f>IF(Comp1!W14="","",Comp1!W14)</f>
        <v/>
      </c>
      <c r="X14" s="79" t="str">
        <f>IF(Comp1!X14="","",Comp1!X14)</f>
        <v/>
      </c>
    </row>
    <row r="15" spans="1:24" ht="208.5" customHeight="1" thickBot="1" x14ac:dyDescent="0.3">
      <c r="A15" s="807"/>
      <c r="B15" s="83" t="str">
        <f>IF(Comp1!B15="","",Comp1!B15)</f>
        <v>2.1</v>
      </c>
      <c r="C15" s="84" t="str">
        <f>IF(Comp1!C15="","",Comp1!C15)</f>
        <v>Consolidar la Matriz de Riesgos de Corrupción para la vigencia 2018</v>
      </c>
      <c r="D15" s="84" t="str">
        <f>IF(Comp1!D15="","",Comp1!D15)</f>
        <v xml:space="preserve">Riesgos de corrupción actualizados </v>
      </c>
      <c r="E15" s="84" t="str">
        <f>IF(Comp1!E15="","",Comp1!E15)</f>
        <v>Subdirección de Mejoramiento Organizacional/Líderes de Procesos</v>
      </c>
      <c r="F15" s="85">
        <f>IF(Comp1!F15="","",Comp1!F15)</f>
        <v>43130</v>
      </c>
      <c r="G15" s="86"/>
      <c r="H15" s="98">
        <f>IF(Comp1!H15="","",Comp1!H15)</f>
        <v>1</v>
      </c>
      <c r="I15" s="154" t="str">
        <f>IF(Comp1!I15="","",Comp1!I15)</f>
        <v>Cumplida (DT)</v>
      </c>
      <c r="J15" s="99" t="str">
        <f>IF(Comp1!J15="","",Comp1!J15)</f>
        <v/>
      </c>
      <c r="K15" s="164" t="str">
        <f>IF(Comp1!K15="","",Comp1!K15)</f>
        <v>Marcela López</v>
      </c>
      <c r="L15" s="101" t="str">
        <f>IF(Comp1!L15="","",Comp1!L15)</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5" s="48" t="str">
        <f>IF(Comp1!M15="","",Comp1!M15)</f>
        <v/>
      </c>
      <c r="N15" s="98">
        <f>IF(Comp1!N15="","",Comp1!N15)</f>
        <v>1</v>
      </c>
      <c r="O15" s="88" t="str">
        <f>IF(Comp1!O15="","",Comp1!O15)</f>
        <v>Cumplida (DT)</v>
      </c>
      <c r="P15" s="99" t="str">
        <f>IF(Comp1!P15="","",Comp1!P15)</f>
        <v/>
      </c>
      <c r="Q15" s="100" t="str">
        <f>IF(Comp1!Q15="","",Comp1!Q15)</f>
        <v>Marcela López</v>
      </c>
      <c r="R15" s="101" t="str">
        <f>IF(Comp1!R15="","",Comp1!R15)</f>
        <v>En el mes de Enero del 2018 se presentó en comité de desarrollo administrativo la matriz del Plan Anticorrupción para el año en curso. Se presentaron los riesgos, mapas de calor y planes de tratamientos. La matriz se aprobó y se realizó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c r="S15" s="92" t="str">
        <f>IF(Comp1!S15="","",Comp1!S15)</f>
        <v/>
      </c>
      <c r="T15" s="98">
        <f>IF(Comp1!T15="","",Comp1!T15)</f>
        <v>1</v>
      </c>
      <c r="U15" s="88" t="str">
        <f>IF(Comp1!U15="","",Comp1!U15)</f>
        <v>Cumplida (DT)</v>
      </c>
      <c r="V15" s="99" t="str">
        <f>IF(Comp1!V15="","",Comp1!V15)</f>
        <v/>
      </c>
      <c r="W15" s="100" t="str">
        <f>IF(Comp1!W15="","",Comp1!W15)</f>
        <v>Marcela López</v>
      </c>
      <c r="X15" s="101" t="str">
        <f>IF(Comp1!X15="","",Comp1!X15)</f>
        <v>En el mes de Enero del 2018 se presentó en comité de desarrollo administrativo la matriz del Plan Anticorrupción para el año en curso. Se presentaron los riesgos, mapas de calor y planes de tratamientos. La matriz se aprobó y se realizó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row>
    <row r="16" spans="1:24" ht="129.75" customHeight="1" thickBot="1" x14ac:dyDescent="0.3">
      <c r="A16" s="807"/>
      <c r="B16" s="83" t="str">
        <f>IF(Comp1!B16="","",Comp1!B16)</f>
        <v>2.2</v>
      </c>
      <c r="C16" s="84" t="str">
        <f>IF(Comp1!C16="","",Comp1!C16)</f>
        <v>Revisar y validar la Matriz de Riesgos de Corrupción consolidada</v>
      </c>
      <c r="D16" s="84" t="str">
        <f>IF(Comp1!D16="","",Comp1!D16)</f>
        <v>Matriz de Riesgos de Corrupción consolidada</v>
      </c>
      <c r="E16" s="84" t="str">
        <f>IF(Comp1!E16="","",Comp1!E16)</f>
        <v>Dirección  de Planeación y Control de Gestión</v>
      </c>
      <c r="F16" s="85">
        <f>IF(Comp1!F16="","",Comp1!F16)</f>
        <v>43120</v>
      </c>
      <c r="G16" s="86"/>
      <c r="H16" s="98">
        <f>IF(Comp1!H16="","",Comp1!H16)</f>
        <v>1</v>
      </c>
      <c r="I16" s="154" t="str">
        <f>IF(Comp1!I16="","",Comp1!I16)</f>
        <v>Cumplida (DT)</v>
      </c>
      <c r="J16" s="99" t="str">
        <f>IF(Comp1!J16="","",Comp1!J16)</f>
        <v/>
      </c>
      <c r="K16" s="164" t="str">
        <f>IF(Comp1!K16="","",Comp1!K16)</f>
        <v>Marcela López</v>
      </c>
      <c r="L16" s="101" t="str">
        <f>IF(Comp1!L16="","",Comp1!L16)</f>
        <v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v>
      </c>
      <c r="M16" s="48" t="str">
        <f>IF(Comp1!M16="","",Comp1!M16)</f>
        <v/>
      </c>
      <c r="N16" s="98">
        <f>IF(Comp1!N16="","",Comp1!N16)</f>
        <v>1</v>
      </c>
      <c r="O16" s="88" t="str">
        <f>IF(Comp1!O16="","",Comp1!O16)</f>
        <v>Cumplida (DT)</v>
      </c>
      <c r="P16" s="99" t="str">
        <f>IF(Comp1!P16="","",Comp1!P16)</f>
        <v/>
      </c>
      <c r="Q16" s="100" t="str">
        <f>IF(Comp1!Q16="","",Comp1!Q16)</f>
        <v>Marcela López</v>
      </c>
      <c r="R16" s="101" t="str">
        <f>IF(Comp1!R16="","",Comp1!R16)</f>
        <v>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Actividad cumplida con corte a 30 de abril</v>
      </c>
      <c r="S16" s="92" t="str">
        <f>IF(Comp1!S16="","",Comp1!S16)</f>
        <v/>
      </c>
      <c r="T16" s="98">
        <f>IF(Comp1!T16="","",Comp1!T16)</f>
        <v>1</v>
      </c>
      <c r="U16" s="88" t="str">
        <f>IF(Comp1!U16="","",Comp1!U16)</f>
        <v>Cumplida (DT)</v>
      </c>
      <c r="V16" s="99" t="str">
        <f>IF(Comp1!V16="","",Comp1!V16)</f>
        <v/>
      </c>
      <c r="W16" s="100" t="str">
        <f>IF(Comp1!W16="","",Comp1!W16)</f>
        <v>Marcela López</v>
      </c>
      <c r="X16" s="101" t="str">
        <f>IF(Comp1!X16="","",Comp1!X16)</f>
        <v>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Actividad cumplida con corte a 30 de abril</v>
      </c>
    </row>
    <row r="17" spans="1:24" ht="179.25" thickBot="1" x14ac:dyDescent="0.3">
      <c r="A17" s="807"/>
      <c r="B17" s="83" t="str">
        <f>IF(Comp1!B17="","",Comp1!B17)</f>
        <v>2.3</v>
      </c>
      <c r="C17" s="84" t="str">
        <f>IF(Comp1!C17="","",Comp1!C17)</f>
        <v>Aprobar la Matriz de Riesgos de Corrupción para la vigencia 2018</v>
      </c>
      <c r="D17" s="84" t="str">
        <f>IF(Comp1!D17="","",Comp1!D17)</f>
        <v>Riesgos de corrupción aprobados</v>
      </c>
      <c r="E17" s="84" t="str">
        <f>IF(Comp1!E17="","",Comp1!E17)</f>
        <v>Comité Desarrollo Administrativo</v>
      </c>
      <c r="F17" s="85">
        <f>IF(Comp1!F17="","",Comp1!F17)</f>
        <v>43126</v>
      </c>
      <c r="G17" s="86"/>
      <c r="H17" s="98">
        <f>IF(Comp1!H17="","",Comp1!H17)</f>
        <v>1</v>
      </c>
      <c r="I17" s="154" t="str">
        <f>IF(Comp1!I17="","",Comp1!I17)</f>
        <v>Cumplida (DT)</v>
      </c>
      <c r="J17" s="99" t="str">
        <f>IF(Comp1!J17="","",Comp1!J17)</f>
        <v/>
      </c>
      <c r="K17" s="164" t="str">
        <f>IF(Comp1!K17="","",Comp1!K17)</f>
        <v>Marcela López</v>
      </c>
      <c r="L17" s="103" t="str">
        <f>IF(Comp1!L17="","",Comp1!L17)</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7" s="48" t="str">
        <f>IF(Comp1!M17="","",Comp1!M17)</f>
        <v/>
      </c>
      <c r="N17" s="98">
        <f>IF(Comp1!N17="","",Comp1!N17)</f>
        <v>1</v>
      </c>
      <c r="O17" s="88" t="str">
        <f>IF(Comp1!O17="","",Comp1!O17)</f>
        <v>Cumplida (DT)</v>
      </c>
      <c r="P17" s="99" t="str">
        <f>IF(Comp1!P17="","",Comp1!P17)</f>
        <v/>
      </c>
      <c r="Q17" s="100" t="str">
        <f>IF(Comp1!Q17="","",Comp1!Q17)</f>
        <v>Marcela López</v>
      </c>
      <c r="R17" s="103" t="str">
        <f>IF(Comp1!R17="","",Comp1!R17)</f>
        <v>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c r="S17" s="104" t="str">
        <f>IF(Comp1!S17="","",Comp1!S17)</f>
        <v/>
      </c>
      <c r="T17" s="98">
        <f>IF(Comp1!T17="","",Comp1!T17)</f>
        <v>1</v>
      </c>
      <c r="U17" s="88" t="str">
        <f>IF(Comp1!U17="","",Comp1!U17)</f>
        <v>Cumplida (DT)</v>
      </c>
      <c r="V17" s="99" t="str">
        <f>IF(Comp1!V17="","",Comp1!V17)</f>
        <v/>
      </c>
      <c r="W17" s="100" t="str">
        <f>IF(Comp1!W17="","",Comp1!W17)</f>
        <v>Marcela López</v>
      </c>
      <c r="X17" s="103" t="str">
        <f>IF(Comp1!X17="","",Comp1!X17)</f>
        <v>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row>
    <row r="18" spans="1:24" ht="109.5" customHeight="1" thickBot="1" x14ac:dyDescent="0.3">
      <c r="A18" s="807"/>
      <c r="B18" s="83" t="str">
        <f>IF(Comp1!B18="","",Comp1!B18)</f>
        <v>2.4</v>
      </c>
      <c r="C18" s="84" t="str">
        <f>IF(Comp1!C18="","",Comp1!C18)</f>
        <v>Validar el mapa de riesgos de corrupción</v>
      </c>
      <c r="D18" s="84" t="str">
        <f>IF(Comp1!D18="","",Comp1!D18)</f>
        <v>Riesgos de corrupción validados</v>
      </c>
      <c r="E18" s="84" t="str">
        <f>IF(Comp1!E18="","",Comp1!E18)</f>
        <v>Subdirección de Mejoramiento Organizacional/Líderes de Procesos</v>
      </c>
      <c r="F18" s="85">
        <f>IF(Comp1!F18="","",Comp1!F18)</f>
        <v>43464</v>
      </c>
      <c r="G18" s="86"/>
      <c r="H18" s="98" t="str">
        <f>IF(Comp1!H18="","",Comp1!H18)</f>
        <v/>
      </c>
      <c r="I18" s="154" t="str">
        <f>IF(Comp1!I18="","",Comp1!I18)</f>
        <v>N/A</v>
      </c>
      <c r="J18" s="99" t="str">
        <f>IF(Comp1!J18="","",Comp1!J18)</f>
        <v/>
      </c>
      <c r="K18" s="164" t="str">
        <f>IF(Comp1!K18="","",Comp1!K18)</f>
        <v>Marcela López</v>
      </c>
      <c r="L18" s="103" t="str">
        <f>IF(Comp1!L18="","",Comp1!L18)</f>
        <v xml:space="preserve">La periodicidad del reporte de esta actividad es semestral por lo tanto aún no inicia. </v>
      </c>
      <c r="M18" s="48" t="str">
        <f>IF(Comp1!M18="","",Comp1!M18)</f>
        <v/>
      </c>
      <c r="N18" s="98" t="str">
        <f>IF(Comp1!N18="","",Comp1!N18)</f>
        <v/>
      </c>
      <c r="O18" s="88" t="str">
        <f>IF(Comp1!O18="","",Comp1!O18)</f>
        <v>En Avance</v>
      </c>
      <c r="P18" s="99" t="str">
        <f>IF(Comp1!P18="","",Comp1!P18)</f>
        <v/>
      </c>
      <c r="Q18" s="100" t="str">
        <f>IF(Comp1!Q18="","",Comp1!Q18)</f>
        <v>Marcela López</v>
      </c>
      <c r="R18" s="162" t="str">
        <f>IF(Comp1!R18="","",Comp1!R18)</f>
        <v xml:space="preserve">En el mes de Enero se validaron con el Comité de Desarrollo Administrativo (Comité Institucional de Gestión y Desempeño) los riesgos de corrupción identificados por los procesos. 
Evidencia: Acta de reunión del 29 de enero con el Comité de Desarrollo Administrativo (Comité Institucional de Gestión y Desempeño) y correos electrónicos de aprobación del Plan Anticorrupción y de Atención al Ciudadano 2018. </v>
      </c>
      <c r="S18" s="104" t="str">
        <f>IF(Comp1!S18="","",Comp1!S18)</f>
        <v/>
      </c>
      <c r="T18" s="98">
        <f>IF(Comp1!T18="","",Comp1!T18)</f>
        <v>1</v>
      </c>
      <c r="U18" s="88" t="str">
        <f>IF(Comp1!U18="","",Comp1!U18)</f>
        <v>Cumplida (DT)</v>
      </c>
      <c r="V18" s="99" t="str">
        <f>IF(Comp1!V18="","",Comp1!V18)</f>
        <v/>
      </c>
      <c r="W18" s="100" t="str">
        <f>IF(Comp1!W18="","",Comp1!W18)</f>
        <v>Maritza Beltrán</v>
      </c>
      <c r="X18" s="103" t="str">
        <f>IF(Comp1!X18="","",Comp1!X18)</f>
        <v>La validación de la Matriz de Riesgos se realizó el 26 de enero en comité de desarrollo administrativo.
Para 2019, se tiene como evidencia las mesas de trabajo y aprobación de riesgos de corrupción con su calificación de probabilidad e impacto y su riesgo residual.
Actividad cumplida con corte a 30 de abril</v>
      </c>
    </row>
    <row r="19" spans="1:24" ht="208.5" customHeight="1" thickBot="1" x14ac:dyDescent="0.3">
      <c r="A19" s="860"/>
      <c r="B19" s="83" t="str">
        <f>IF(Comp1!B19="","",Comp1!B19)</f>
        <v>2.5</v>
      </c>
      <c r="C19" s="84" t="str">
        <f>IF(Comp1!C19="","",Comp1!C19)</f>
        <v>Implementación de la herramienta tecnológica para la gestión de riesgos</v>
      </c>
      <c r="D19" s="84" t="str">
        <f>IF(Comp1!D19="","",Comp1!D19)</f>
        <v xml:space="preserve">informe de plan de tratamiento de la gestión de riesgo </v>
      </c>
      <c r="E19" s="84" t="str">
        <f>IF(Comp1!E19="","",Comp1!E19)</f>
        <v>Subdirección de Mejoramiento Organizacional</v>
      </c>
      <c r="F19" s="85">
        <f>IF(Comp1!F19="","",Comp1!F19)</f>
        <v>43434</v>
      </c>
      <c r="G19" s="86"/>
      <c r="H19" s="98" t="str">
        <f>IF(Comp1!H19="","",Comp1!H19)</f>
        <v/>
      </c>
      <c r="I19" s="154" t="str">
        <f>IF(Comp1!I19="","",Comp1!I19)</f>
        <v>N/A</v>
      </c>
      <c r="J19" s="100" t="str">
        <f>IF(Comp1!J19="","",Comp1!J19)</f>
        <v/>
      </c>
      <c r="K19" s="166" t="str">
        <f>IF(Comp1!K19="","",Comp1!K19)</f>
        <v>Marcela López</v>
      </c>
      <c r="L19" s="91" t="str">
        <f>IF(Comp1!L19="","",Comp1!L19)</f>
        <v xml:space="preserve">La periodicidad del reporte de esta actividad es semestral por lo tanto aún no inicia. </v>
      </c>
      <c r="M19" s="48" t="str">
        <f>IF(Comp1!M19="","",Comp1!M19)</f>
        <v/>
      </c>
      <c r="N19" s="98" t="str">
        <f>IF(Comp1!N19="","",Comp1!N19)</f>
        <v/>
      </c>
      <c r="O19" s="88" t="str">
        <f>IF(Comp1!O19="","",Comp1!O19)</f>
        <v>En Avance</v>
      </c>
      <c r="P19" s="100" t="str">
        <f>IF(Comp1!P19="","",Comp1!P19)</f>
        <v/>
      </c>
      <c r="Q19" s="90" t="str">
        <f>IF(Comp1!Q19="","",Comp1!Q19)</f>
        <v>Marcela López</v>
      </c>
      <c r="R19" s="162" t="str">
        <f>IF(Comp1!R19="","",Comp1!R19)</f>
        <v xml:space="preserve">En el primer semestre se envió un informe de requerimientos y ajustes funcionales para la administración de riesgos a ISOLUCION  tomando en cuenta el lineamiento del DAFP. En Junio se entregaron los requerimientos y se realizó el despliegue de pruebas para la versión 4.6. 
Por otro lado, se realizó informe de seguimiento del Plan de Tratamiento de Gestión de los Riesgos de Corrupción. 
Evidencia: Actas de Reunión con Isolucion el 13 de junio de 2018 donde se solicitaron los requerimientos para la nueva versión del aplicativo y se 
socializaron las incidencias. 
Informe de requerimientos de ajustes funcionales. 
Presentación en power point de  informe de seguimiento del plan de tratamiento de  gestión de los riesgos de corrupción.  </v>
      </c>
      <c r="S19" s="92" t="str">
        <f>IF(Comp1!S19="","",Comp1!S19)</f>
        <v/>
      </c>
      <c r="T19" s="98">
        <f>IF(Comp1!T19="","",Comp1!T19)</f>
        <v>1</v>
      </c>
      <c r="U19" s="88" t="str">
        <f>IF(Comp1!U19="","",Comp1!U19)</f>
        <v>No Cumplida</v>
      </c>
      <c r="V19" s="100" t="str">
        <f>IF(Comp1!V19="","",Comp1!V19)</f>
        <v/>
      </c>
      <c r="W19" s="90" t="str">
        <f>IF(Comp1!W19="","",Comp1!W19)</f>
        <v>Maritza Beltrán</v>
      </c>
      <c r="X19" s="91" t="str">
        <f>IF(Comp1!X19="","",Comp1!X19)</f>
        <v xml:space="preserve">De acuerdo a la meta prevista, se realizaron los informes de seguimiento mensuales a los planes de tratamiento de los riesgos identificados.  No obstante, el objetivo no fue cumplido (Implementación de la herramienta tecnológics para la gestión de riesgos), porcuanto se está adelantando  prueba piloto en 2  Regionales.  Se recomienda, a partir de la prueba piloto, tomar la decisión de continuar o no con la implementación en la herramienta ISOLUCION.
Evidencia: 
- Matriz de seguimiento a los Riesgos correspondiente a los meses de enero a diciembre 2018
- Correo electrónico del 05/12/18  en el que se comunica a las Regionales Vichada y Caldas (prueba piloto) la inclusión de los riesgos de estas regionales en el ambiente de prueba de ISOLUCION, dando la instrucción de analizar y emitir comentarios para la viabilidad de implementar la gestión de Riesgos en esta plataforma.  </v>
      </c>
    </row>
    <row r="20" spans="1:24" s="82" customFormat="1" ht="50.1" customHeight="1" thickBot="1" x14ac:dyDescent="0.3">
      <c r="A20" s="807" t="s">
        <v>75</v>
      </c>
      <c r="B20" s="72"/>
      <c r="C20" s="73" t="s">
        <v>142</v>
      </c>
      <c r="D20" s="72"/>
      <c r="E20" s="72"/>
      <c r="F20" s="93"/>
      <c r="G20" s="63"/>
      <c r="H20" s="75">
        <f>IF(Comp1!H20="","",Comp1!H20)</f>
        <v>2</v>
      </c>
      <c r="I20" s="156">
        <f>IF(Comp1!I20="","",Comp1!I20)</f>
        <v>2</v>
      </c>
      <c r="J20" s="77">
        <f>IF(Comp1!J20="","",Comp1!J20)</f>
        <v>1</v>
      </c>
      <c r="K20" s="167" t="str">
        <f>IF(Comp1!K20="","",Comp1!K20)</f>
        <v/>
      </c>
      <c r="L20" s="79" t="str">
        <f>IF(Comp1!L20="","",Comp1!L20)</f>
        <v/>
      </c>
      <c r="M20" s="80" t="str">
        <f>IF(Comp1!M20="","",Comp1!M20)</f>
        <v/>
      </c>
      <c r="N20" s="75">
        <f>IF(Comp1!N20="","",Comp1!N20)</f>
        <v>2</v>
      </c>
      <c r="O20" s="76">
        <f>IF(Comp1!O20="","",Comp1!O20)</f>
        <v>2</v>
      </c>
      <c r="P20" s="77">
        <f>IF(Comp1!P20="","",Comp1!P20)</f>
        <v>1</v>
      </c>
      <c r="Q20" s="78" t="str">
        <f>IF(Comp1!Q20="","",Comp1!Q20)</f>
        <v/>
      </c>
      <c r="R20" s="79" t="str">
        <f>IF(Comp1!R20="","",Comp1!R20)</f>
        <v/>
      </c>
      <c r="S20" s="81" t="str">
        <f>IF(Comp1!S20="","",Comp1!S20)</f>
        <v/>
      </c>
      <c r="T20" s="75">
        <f>IF(Comp1!T20="","",Comp1!T20)</f>
        <v>3</v>
      </c>
      <c r="U20" s="76">
        <f>IF(Comp1!U20="","",Comp1!U20)</f>
        <v>3</v>
      </c>
      <c r="V20" s="77">
        <f>IF(Comp1!V20="","",Comp1!V20)</f>
        <v>1</v>
      </c>
      <c r="W20" s="78" t="str">
        <f>IF(Comp1!W20="","",Comp1!W20)</f>
        <v/>
      </c>
      <c r="X20" s="79" t="str">
        <f>IF(Comp1!X20="","",Comp1!X20)</f>
        <v/>
      </c>
    </row>
    <row r="21" spans="1:24" ht="162.75" customHeight="1" thickBot="1" x14ac:dyDescent="0.3">
      <c r="A21" s="807"/>
      <c r="B21" s="83" t="str">
        <f>IF(Comp1!B21="","",Comp1!B21)</f>
        <v>3.1</v>
      </c>
      <c r="C21" s="84" t="str">
        <f>IF(Comp1!C21="","",Comp1!C21)</f>
        <v>Publicar la Matriz de Riesgos de Corrupción vigencia 2018</v>
      </c>
      <c r="D21" s="84" t="str">
        <f>IF(Comp1!D21="","",Comp1!D21)</f>
        <v>Política de gestión de riesgo publicada</v>
      </c>
      <c r="E21" s="84" t="str">
        <f>IF(Comp1!E21="","",Comp1!E21)</f>
        <v>Dirección de Planeación y Control de Gestión</v>
      </c>
      <c r="F21" s="85">
        <f>IF(Comp1!F21="","",Comp1!F21)</f>
        <v>43131</v>
      </c>
      <c r="G21" s="86"/>
      <c r="H21" s="98">
        <f>IF(Comp1!H21="","",Comp1!H21)</f>
        <v>1</v>
      </c>
      <c r="I21" s="154" t="str">
        <f>IF(Comp1!I21="","",Comp1!I21)</f>
        <v>Cumplida (DT)</v>
      </c>
      <c r="J21" s="100" t="str">
        <f>IF(Comp1!J21="","",Comp1!J21)</f>
        <v/>
      </c>
      <c r="K21" s="150" t="str">
        <f>IF(Comp1!K21="","",Comp1!K21)</f>
        <v>Marcela López</v>
      </c>
      <c r="L21" s="101" t="str">
        <f>IF(Comp1!L21="","",Comp1!L21)</f>
        <v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v>
      </c>
      <c r="M21" s="48" t="str">
        <f>IF(Comp1!M21="","",Comp1!M21)</f>
        <v/>
      </c>
      <c r="N21" s="98">
        <f>IF(Comp1!N21="","",Comp1!N21)</f>
        <v>1</v>
      </c>
      <c r="O21" s="88" t="str">
        <f>IF(Comp1!O21="","",Comp1!O21)</f>
        <v>Cumplida (DT)</v>
      </c>
      <c r="P21" s="100" t="str">
        <f>IF(Comp1!P21="","",Comp1!P21)</f>
        <v/>
      </c>
      <c r="Q21" s="99" t="str">
        <f>IF(Comp1!Q21="","",Comp1!Q21)</f>
        <v>Marcela López</v>
      </c>
      <c r="R21" s="101" t="str">
        <f>IF(Comp1!R21="","",Comp1!R21)</f>
        <v>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Actividad cumplida con corte a 30 de abril</v>
      </c>
      <c r="S21" s="92" t="str">
        <f>IF(Comp1!S21="","",Comp1!S21)</f>
        <v/>
      </c>
      <c r="T21" s="98">
        <f>IF(Comp1!T21="","",Comp1!T21)</f>
        <v>1</v>
      </c>
      <c r="U21" s="88" t="str">
        <f>IF(Comp1!U21="","",Comp1!U21)</f>
        <v>Cumplida (DT)</v>
      </c>
      <c r="V21" s="100" t="str">
        <f>IF(Comp1!V21="","",Comp1!V21)</f>
        <v/>
      </c>
      <c r="W21" s="99" t="str">
        <f>IF(Comp1!W21="","",Comp1!W21)</f>
        <v>Marcela López</v>
      </c>
      <c r="X21" s="101" t="str">
        <f>IF(Comp1!X21="","",Comp1!X21)</f>
        <v>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Actividad cumplida con corte a 30 de abril</v>
      </c>
    </row>
    <row r="22" spans="1:24" ht="150.75" customHeight="1" thickBot="1" x14ac:dyDescent="0.3">
      <c r="A22" s="807"/>
      <c r="B22" s="83" t="str">
        <f>IF(Comp1!B22="","",Comp1!B22)</f>
        <v>3.2</v>
      </c>
      <c r="C22" s="84" t="str">
        <f>IF(Comp1!C22="","",Comp1!C22)</f>
        <v>Publicar y divulgar la Guía de Riesgos actualizada.</v>
      </c>
      <c r="D22" s="84" t="str">
        <f>IF(Comp1!D22="","",Comp1!D22)</f>
        <v xml:space="preserve">Guía de Riesgos publicada y divulgada.
</v>
      </c>
      <c r="E22" s="84" t="str">
        <f>IF(Comp1!E22="","",Comp1!E22)</f>
        <v xml:space="preserve">Subdirección de Mejoramiento Organizacional/Oficina Asesora de Comunicaciones </v>
      </c>
      <c r="F22" s="85">
        <f>IF(Comp1!F22="","",Comp1!F22)</f>
        <v>43434</v>
      </c>
      <c r="G22" s="86"/>
      <c r="H22" s="98">
        <f>IF(Comp1!H22="","",Comp1!H22)</f>
        <v>1</v>
      </c>
      <c r="I22" s="154" t="str">
        <f>IF(Comp1!I22="","",Comp1!I22)</f>
        <v>Cumplida (DT)</v>
      </c>
      <c r="J22" s="100" t="str">
        <f>IF(Comp1!J22="","",Comp1!J22)</f>
        <v/>
      </c>
      <c r="K22" s="150" t="str">
        <f>IF(Comp1!K22="","",Comp1!K22)</f>
        <v>Marcela López</v>
      </c>
      <c r="L22" s="101" t="str">
        <f>IF(Comp1!L22="","",Comp1!L22)</f>
        <v xml:space="preserve">Se publicó la G3.MI Guía gestión de riesgos y peligros en versión 5 el 14/03/2018
Evidencia:  https://www.icbf.gov.co/sites/default/files/procesos/g3.mi_guia_de_gestion_de_riesgos_y_peligros_v5.pdf
</v>
      </c>
      <c r="M22" s="48" t="str">
        <f>IF(Comp1!M22="","",Comp1!M22)</f>
        <v/>
      </c>
      <c r="N22" s="98">
        <f>IF(Comp1!N22="","",Comp1!N22)</f>
        <v>1</v>
      </c>
      <c r="O22" s="88" t="str">
        <f>IF(Comp1!O22="","",Comp1!O22)</f>
        <v>Cumplida (DT)</v>
      </c>
      <c r="P22" s="100" t="str">
        <f>IF(Comp1!P22="","",Comp1!P22)</f>
        <v/>
      </c>
      <c r="Q22" s="99" t="str">
        <f>IF(Comp1!Q22="","",Comp1!Q22)</f>
        <v>Marcela López</v>
      </c>
      <c r="R22" s="101" t="str">
        <f>IF(Comp1!R22="","",Comp1!R22)</f>
        <v>Se publicó la G3.MI Guía gestión de riesgos y peligros en versión 5 el 14/03/2018
Evidencia:  https://www.icbf.gov.co/sites/default/files/procesos/g3.mi_guia_de_gestion_de_riesgos_y_peligros_v5.pdf
Actividad cumplida con corte a 30 de abril</v>
      </c>
      <c r="S22" s="92" t="str">
        <f>IF(Comp1!S22="","",Comp1!S22)</f>
        <v/>
      </c>
      <c r="T22" s="98">
        <f>IF(Comp1!T22="","",Comp1!T22)</f>
        <v>1</v>
      </c>
      <c r="U22" s="88" t="str">
        <f>IF(Comp1!U22="","",Comp1!U22)</f>
        <v>Cumplida (DT)</v>
      </c>
      <c r="V22" s="100" t="str">
        <f>IF(Comp1!V22="","",Comp1!V22)</f>
        <v/>
      </c>
      <c r="W22" s="99" t="str">
        <f>IF(Comp1!W22="","",Comp1!W22)</f>
        <v>Marcela López</v>
      </c>
      <c r="X22" s="101" t="str">
        <f>IF(Comp1!X22="","",Comp1!X22)</f>
        <v>Se publicó la G3.MI Guía gestión de riesgos y peligros en versión 5 el 14/03/2018
Evidencia:  https://www.icbf.gov.co/sites/default/files/procesos/g3.mi_guia_de_gestion_de_riesgos_y_peligros_v5.pdf
Actividad cumplida con corte a 30 de abril</v>
      </c>
    </row>
    <row r="23" spans="1:24" ht="90.75" thickBot="1" x14ac:dyDescent="0.3">
      <c r="A23" s="807"/>
      <c r="B23" s="83" t="str">
        <f>IF(Comp1!B23="","",Comp1!B23)</f>
        <v>3.3</v>
      </c>
      <c r="C23" s="84" t="str">
        <f>IF(Comp1!C23="","",Comp1!C23)</f>
        <v>Sensibilizar a los colaboradores en riesgos de corrupción.</v>
      </c>
      <c r="D23" s="84" t="str">
        <f>IF(Comp1!D23="","",Comp1!D23)</f>
        <v>Sensibilizar a los colaboradores en riesgos de corrupción .</v>
      </c>
      <c r="E23" s="84" t="str">
        <f>IF(Comp1!E23="","",Comp1!E23)</f>
        <v xml:space="preserve">Dirección de Planeación y Control de Gestión/Oficina Asesora de Comunicaciones - Dirección de Información y Tecnología </v>
      </c>
      <c r="F23" s="85">
        <f>IF(Comp1!F23="","",Comp1!F23)</f>
        <v>43464</v>
      </c>
      <c r="G23" s="86"/>
      <c r="H23" s="98" t="str">
        <f>IF(Comp1!H23="","",Comp1!H23)</f>
        <v/>
      </c>
      <c r="I23" s="154" t="str">
        <f>IF(Comp1!I23="","",Comp1!I23)</f>
        <v>En Avance</v>
      </c>
      <c r="J23" s="100" t="str">
        <f>IF(Comp1!J23="","",Comp1!J23)</f>
        <v/>
      </c>
      <c r="K23" s="150" t="str">
        <f>IF(Comp1!K23="","",Comp1!K23)</f>
        <v>Marcela López</v>
      </c>
      <c r="L23" s="101" t="str">
        <f>IF(Comp1!L23="","",Comp1!L23)</f>
        <v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v>
      </c>
      <c r="M23" s="48" t="str">
        <f>IF(Comp1!M23="","",Comp1!M23)</f>
        <v/>
      </c>
      <c r="N23" s="98" t="str">
        <f>IF(Comp1!N23="","",Comp1!N23)</f>
        <v/>
      </c>
      <c r="O23" s="88" t="str">
        <f>IF(Comp1!O23="","",Comp1!O23)</f>
        <v>En Avance</v>
      </c>
      <c r="P23" s="100" t="str">
        <f>IF(Comp1!P23="","",Comp1!P23)</f>
        <v/>
      </c>
      <c r="Q23" s="99" t="str">
        <f>IF(Comp1!Q23="","",Comp1!Q23)</f>
        <v>Marcela López</v>
      </c>
      <c r="R23" s="162" t="str">
        <f>IF(Comp1!R23="","",Comp1!R23)</f>
        <v xml:space="preserve">Publicación de Boletines VIVE ICBF. 
Evidencia: Publicación de boletines VIVE ICBF  No 17 del 21/05/18, No 18 del 28/05/18 y No 21 del 18/06/18. </v>
      </c>
      <c r="S23" s="92" t="str">
        <f>IF(Comp1!S23="","",Comp1!S23)</f>
        <v/>
      </c>
      <c r="T23" s="98">
        <f>IF(Comp1!T23="","",Comp1!T23)</f>
        <v>1</v>
      </c>
      <c r="U23" s="88" t="str">
        <f>IF(Comp1!U23="","",Comp1!U23)</f>
        <v>Cumplida (DT)</v>
      </c>
      <c r="V23" s="100" t="str">
        <f>IF(Comp1!V23="","",Comp1!V23)</f>
        <v/>
      </c>
      <c r="W23" s="99" t="str">
        <f>IF(Comp1!W23="","",Comp1!W23)</f>
        <v>Maritza Beltrán</v>
      </c>
      <c r="X23" s="101" t="str">
        <f>IF(Comp1!X23="","",Comp1!X23)</f>
        <v xml:space="preserve">Publicación de Boletines VIVE ICBF. 
Evidencia: Publicación de boletines VIVE ICBF  No 40 al 47  emitidos durante los meses Octubre a diciembre. </v>
      </c>
    </row>
    <row r="24" spans="1:24" ht="15.75" hidden="1" thickBot="1" x14ac:dyDescent="0.3">
      <c r="A24" s="860"/>
      <c r="B24" s="83" t="str">
        <f>IF(Comp1!B24="","",Comp1!B24)</f>
        <v/>
      </c>
      <c r="C24" s="84" t="str">
        <f>IF(Comp1!C24="","",Comp1!C24)</f>
        <v/>
      </c>
      <c r="D24" s="84" t="str">
        <f>IF(Comp1!D24="","",Comp1!D24)</f>
        <v/>
      </c>
      <c r="E24" s="84" t="str">
        <f>IF(Comp1!E24="","",Comp1!E24)</f>
        <v/>
      </c>
      <c r="F24" s="85" t="str">
        <f>IF(Comp1!F24="","",Comp1!F24)</f>
        <v/>
      </c>
      <c r="G24" s="86"/>
      <c r="H24" s="98" t="str">
        <f>IF(Comp1!H24="","",Comp1!H24)</f>
        <v/>
      </c>
      <c r="I24" s="154" t="str">
        <f>IF(Comp1!I24="","",Comp1!I24)</f>
        <v/>
      </c>
      <c r="J24" s="100" t="str">
        <f>IF(Comp1!J24="","",Comp1!J24)</f>
        <v/>
      </c>
      <c r="K24" s="150" t="str">
        <f>IF(Comp1!K24="","",Comp1!K24)</f>
        <v/>
      </c>
      <c r="L24" s="101" t="str">
        <f>IF(Comp1!L24="","",Comp1!L24)</f>
        <v/>
      </c>
      <c r="M24" s="48" t="str">
        <f>IF(Comp1!M24="","",Comp1!M24)</f>
        <v/>
      </c>
      <c r="N24" s="98" t="str">
        <f>IF(Comp1!N24="","",Comp1!N24)</f>
        <v/>
      </c>
      <c r="O24" s="88" t="str">
        <f>IF(Comp1!O24="","",Comp1!O24)</f>
        <v/>
      </c>
      <c r="P24" s="100" t="str">
        <f>IF(Comp1!P24="","",Comp1!P24)</f>
        <v/>
      </c>
      <c r="Q24" s="99" t="str">
        <f>IF(Comp1!Q24="","",Comp1!Q24)</f>
        <v/>
      </c>
      <c r="R24" s="162" t="str">
        <f>IF(Comp1!R24="","",Comp1!R24)</f>
        <v/>
      </c>
      <c r="S24" s="92" t="str">
        <f>IF(Comp1!S24="","",Comp1!S24)</f>
        <v/>
      </c>
      <c r="T24" s="98" t="str">
        <f>IF(Comp1!T24="","",Comp1!T24)</f>
        <v/>
      </c>
      <c r="U24" s="88" t="str">
        <f>IF(Comp1!U24="","",Comp1!U24)</f>
        <v/>
      </c>
      <c r="V24" s="100" t="str">
        <f>IF(Comp1!V24="","",Comp1!V24)</f>
        <v/>
      </c>
      <c r="W24" s="99" t="str">
        <f>IF(Comp1!W24="","",Comp1!W24)</f>
        <v/>
      </c>
      <c r="X24" s="101" t="str">
        <f>IF(Comp1!X24="","",Comp1!X24)</f>
        <v/>
      </c>
    </row>
    <row r="25" spans="1:24" s="82" customFormat="1" ht="50.1" customHeight="1" thickBot="1" x14ac:dyDescent="0.3">
      <c r="A25" s="806" t="s">
        <v>76</v>
      </c>
      <c r="B25" s="72"/>
      <c r="C25" s="73" t="s">
        <v>143</v>
      </c>
      <c r="D25" s="72"/>
      <c r="E25" s="72"/>
      <c r="F25" s="93"/>
      <c r="G25" s="63"/>
      <c r="H25" s="75">
        <f>IF(Comp1!H25="","",Comp1!H25)</f>
        <v>0</v>
      </c>
      <c r="I25" s="156">
        <f>IF(Comp1!I25="","",Comp1!I25)</f>
        <v>0</v>
      </c>
      <c r="J25" s="316" t="str">
        <f>IF(Comp1!J25="","",Comp1!J25)</f>
        <v>No se programaron actividades relacionadas con este objetivo</v>
      </c>
      <c r="K25" s="167" t="str">
        <f>IF(Comp1!K25="","",Comp1!K25)</f>
        <v/>
      </c>
      <c r="L25" s="79" t="str">
        <f>IF(Comp1!L25="","",Comp1!L25)</f>
        <v/>
      </c>
      <c r="M25" s="80" t="str">
        <f>IF(Comp1!M25="","",Comp1!M25)</f>
        <v/>
      </c>
      <c r="N25" s="75">
        <f>IF(Comp1!N25="","",Comp1!N25)</f>
        <v>0</v>
      </c>
      <c r="O25" s="76">
        <f>IF(Comp1!O25="","",Comp1!O25)</f>
        <v>0</v>
      </c>
      <c r="P25" s="316" t="str">
        <f>IF(Comp1!P25="","",Comp1!P25)</f>
        <v>No se programaron actividades relacionadas con este objetivo</v>
      </c>
      <c r="Q25" s="78" t="str">
        <f>IF(Comp1!Q25="","",Comp1!Q25)</f>
        <v/>
      </c>
      <c r="R25" s="79" t="str">
        <f>IF(Comp1!R25="","",Comp1!R25)</f>
        <v/>
      </c>
      <c r="S25" s="81" t="str">
        <f>IF(Comp1!S25="","",Comp1!S25)</f>
        <v/>
      </c>
      <c r="T25" s="75">
        <f>IF(Comp1!T25="","",Comp1!T25)</f>
        <v>4</v>
      </c>
      <c r="U25" s="76">
        <f>IF(Comp1!U25="","",Comp1!U25)</f>
        <v>4</v>
      </c>
      <c r="V25" s="77">
        <f>IF(Comp1!V25="","",Comp1!V25)</f>
        <v>1</v>
      </c>
      <c r="W25" s="78" t="str">
        <f>IF(Comp1!W25="","",Comp1!W25)</f>
        <v/>
      </c>
      <c r="X25" s="79" t="str">
        <f>IF(Comp1!X25="","",Comp1!X25)</f>
        <v/>
      </c>
    </row>
    <row r="26" spans="1:24" ht="128.25" thickBot="1" x14ac:dyDescent="0.3">
      <c r="A26" s="807"/>
      <c r="B26" s="83" t="str">
        <f>IF(Comp1!B26="","",Comp1!B26)</f>
        <v>4.1</v>
      </c>
      <c r="C26" s="84" t="str">
        <f>IF(Comp1!C26="","",Comp1!C26)</f>
        <v>Realizar revisión y monitoreo a la gestión de riesgos de corrupción</v>
      </c>
      <c r="D26" s="84" t="str">
        <f>IF(Comp1!D26="","",Comp1!D26)</f>
        <v>Reporte del seguimiento realizado</v>
      </c>
      <c r="E26" s="84" t="str">
        <f>IF(Comp1!E26="","",Comp1!E26)</f>
        <v>Lideres de Proceso
Subdirección de Mejoramiento Organizacional</v>
      </c>
      <c r="F26" s="85">
        <f>IF(Comp1!F26="","",Comp1!F26)</f>
        <v>43464</v>
      </c>
      <c r="G26" s="86"/>
      <c r="H26" s="98" t="str">
        <f>IF(Comp1!H26="","",Comp1!H26)</f>
        <v/>
      </c>
      <c r="I26" s="154" t="str">
        <f>IF(Comp1!I26="","",Comp1!I26)</f>
        <v>En Avance</v>
      </c>
      <c r="J26" s="100" t="str">
        <f>IF(Comp1!J26="","",Comp1!J26)</f>
        <v/>
      </c>
      <c r="K26" s="150" t="str">
        <f>IF(Comp1!K26="","",Comp1!K26)</f>
        <v>Marcela López</v>
      </c>
      <c r="L26" s="101" t="str">
        <f>IF(Comp1!L26="","",Comp1!L26)</f>
        <v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v>
      </c>
      <c r="M26" s="48" t="str">
        <f>IF(Comp1!M26="","",Comp1!M26)</f>
        <v/>
      </c>
      <c r="N26" s="98" t="str">
        <f>IF(Comp1!N26="","",Comp1!N26)</f>
        <v/>
      </c>
      <c r="O26" s="88" t="str">
        <f>IF(Comp1!O26="","",Comp1!O26)</f>
        <v>En Avance</v>
      </c>
      <c r="P26" s="100" t="str">
        <f>IF(Comp1!P26="","",Comp1!P26)</f>
        <v/>
      </c>
      <c r="Q26" s="99" t="str">
        <f>IF(Comp1!Q26="","",Comp1!Q26)</f>
        <v>Marcela López</v>
      </c>
      <c r="R26" s="162" t="str">
        <f>IF(Comp1!R26="","",Comp1!R26)</f>
        <v xml:space="preserve">Se realizó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31 de mayo, 04 de julio, 31 de julio y 29 de agosto de 2018. 
Matriz de seguimiento al diligenciamiento de la información de riesgos de corrupción. </v>
      </c>
      <c r="S26" s="92" t="str">
        <f>IF(Comp1!S26="","",Comp1!S26)</f>
        <v/>
      </c>
      <c r="T26" s="98">
        <f>IF(Comp1!T26="","",Comp1!T26)</f>
        <v>1</v>
      </c>
      <c r="U26" s="88" t="str">
        <f>IF(Comp1!U26="","",Comp1!U26)</f>
        <v>Cumplida (FT)</v>
      </c>
      <c r="V26" s="100" t="str">
        <f>IF(Comp1!V26="","",Comp1!V26)</f>
        <v/>
      </c>
      <c r="W26" s="99" t="str">
        <f>IF(Comp1!W26="","",Comp1!W26)</f>
        <v>Maritza Beltrán</v>
      </c>
      <c r="X26" s="101" t="str">
        <f>IF(Comp1!X26="","",Comp1!X26)</f>
        <v>Se evidencian correos electrónicos mensuales dirigidos a los promotores EPICO de la Sede de la Dirección General en el que se les recuerda el diligenciamiento de la matriz de riesgos y cargue de la evidencia.  Respecto al seguimiento, se evidencia reporte del seguimiento correspondiente a septiembre a diciembre de 2018.
Evidencia:  Correos electrónicos mensuales y archivos de excel con el seguimiento a ls Riesgos.</v>
      </c>
    </row>
    <row r="27" spans="1:24" ht="139.5" customHeight="1" thickBot="1" x14ac:dyDescent="0.3">
      <c r="A27" s="807"/>
      <c r="B27" s="83" t="str">
        <f>IF(Comp1!B27="","",Comp1!B27)</f>
        <v>4.2</v>
      </c>
      <c r="C27" s="84" t="str">
        <f>IF(Comp1!C27="","",Comp1!C27)</f>
        <v>Diseñar e implementar estrategia de seguimiento a  la materialización del riesgo de corrupción</v>
      </c>
      <c r="D27" s="84" t="str">
        <f>IF(Comp1!D27="","",Comp1!D27)</f>
        <v xml:space="preserve">seguimiento a la materialización de riesgos de corrupción implementado </v>
      </c>
      <c r="E27" s="84" t="str">
        <f>IF(Comp1!E27="","",Comp1!E27)</f>
        <v>Subdirección de Mejoramiento Organizacional/Lideres de Proceso</v>
      </c>
      <c r="F27" s="85">
        <f>IF(Comp1!F27="","",Comp1!F27)</f>
        <v>43464</v>
      </c>
      <c r="G27" s="86"/>
      <c r="H27" s="98" t="str">
        <f>IF(Comp1!H27="","",Comp1!H27)</f>
        <v/>
      </c>
      <c r="I27" s="154" t="str">
        <f>IF(Comp1!I27="","",Comp1!I27)</f>
        <v>En Avance</v>
      </c>
      <c r="J27" s="100" t="str">
        <f>IF(Comp1!J27="","",Comp1!J27)</f>
        <v/>
      </c>
      <c r="K27" s="150" t="str">
        <f>IF(Comp1!K27="","",Comp1!K27)</f>
        <v>Marcela López</v>
      </c>
      <c r="L27" s="101" t="str">
        <f>IF(Comp1!L27="","",Comp1!L27)</f>
        <v xml:space="preserve">Se envió un memorando a los lideres de procesos que habían manifestado materialización de riesgos según la encuesta de FURAG. 
Evidencia: Memorando I-2017-138011-0101 del 20/12/2017 enviado por la Dirección de Planeación y Control de Gestión. </v>
      </c>
      <c r="M27" s="48" t="str">
        <f>IF(Comp1!M27="","",Comp1!M27)</f>
        <v/>
      </c>
      <c r="N27" s="98" t="str">
        <f>IF(Comp1!N27="","",Comp1!N27)</f>
        <v/>
      </c>
      <c r="O27" s="88" t="str">
        <f>IF(Comp1!O27="","",Comp1!O27)</f>
        <v>En Avance</v>
      </c>
      <c r="P27" s="100" t="str">
        <f>IF(Comp1!P27="","",Comp1!P27)</f>
        <v/>
      </c>
      <c r="Q27" s="99" t="str">
        <f>IF(Comp1!Q27="","",Comp1!Q27)</f>
        <v>Marcela López</v>
      </c>
      <c r="R27" s="162" t="str">
        <f>IF(Comp1!R27="","",Comp1!R27)</f>
        <v xml:space="preserve">En el mes de Junio se envio un mail a los lideres de procesos para que manifestaran si se ha presentado materialización de riesgos de calidad o de corrupción en el segundo cuatrimestre del año en curso. Los lideres respondieron via mail y se realizo la consolidación de lo informado.
Evidencia: Correo electrónico enviado por la Subdirección de Mejoramiento Organizacional el 8 de junio de 2018. </v>
      </c>
      <c r="S27" s="92" t="str">
        <f>IF(Comp1!S27="","",Comp1!S27)</f>
        <v/>
      </c>
      <c r="T27" s="98">
        <f>IF(Comp1!T27="","",Comp1!T27)</f>
        <v>1</v>
      </c>
      <c r="U27" s="88" t="str">
        <f>IF(Comp1!U27="","",Comp1!U27)</f>
        <v>Cumplida (DT)</v>
      </c>
      <c r="V27" s="100" t="str">
        <f>IF(Comp1!V27="","",Comp1!V27)</f>
        <v/>
      </c>
      <c r="W27" s="99" t="str">
        <f>IF(Comp1!W27="","",Comp1!W27)</f>
        <v>Maritza Beltrán</v>
      </c>
      <c r="X27" s="101" t="str">
        <f>IF(Comp1!X27="","",Comp1!X27)</f>
        <v xml:space="preserve">Se evidencian correos electrónicos del 20/12/2018 enviados desde la Subdirección de Mejoramiento organizacional a los procesos en los que se  solicita informar  en el último cuatrimestre la materialización de riesgos identificados mencionando cuales han sido las acciones correctivas creadas para la mitigación del impacto.  Los líderes de proceso respondieron en su mayoría no presentar materialización de ningún riesgo salvo el proceso de protección quien generó 17 Acciones Correctivas.  También se evidencia cuadro Excel de seguimiento a la materialización de los Riesgos. 
Evidencia: correo electrónico de la SMO a los procesos del 20/12/2018 y correos respuestas entre el 21 al 28 de Diciembre 2018. 
</v>
      </c>
    </row>
    <row r="28" spans="1:24" ht="159.75" customHeight="1" thickBot="1" x14ac:dyDescent="0.3">
      <c r="A28" s="807"/>
      <c r="B28" s="83" t="str">
        <f>IF(Comp1!B28="","",Comp1!B28)</f>
        <v>4.3</v>
      </c>
      <c r="C28" s="84" t="str">
        <f>IF(Comp1!C28="","",Comp1!C28)</f>
        <v xml:space="preserve">Verificar la elaboración de acciones correctivas  ante la materialización del riesgo </v>
      </c>
      <c r="D28" s="84" t="str">
        <f>IF(Comp1!D28="","",Comp1!D28)</f>
        <v>Informe de la formulación de acciones correctivas correspondientes ante la materialización del riesgo</v>
      </c>
      <c r="E28" s="84" t="str">
        <f>IF(Comp1!E28="","",Comp1!E28)</f>
        <v>Subdirección de Mejoramiento Organizacional/Lideres de Proceso</v>
      </c>
      <c r="F28" s="85">
        <f>IF(Comp1!F28="","",Comp1!F28)</f>
        <v>43464</v>
      </c>
      <c r="G28" s="86"/>
      <c r="H28" s="98" t="str">
        <f>IF(Comp1!H28="","",Comp1!H28)</f>
        <v/>
      </c>
      <c r="I28" s="154" t="str">
        <f>IF(Comp1!I28="","",Comp1!I28)</f>
        <v>En Avance</v>
      </c>
      <c r="J28" s="100" t="str">
        <f>IF(Comp1!J28="","",Comp1!J28)</f>
        <v/>
      </c>
      <c r="K28" s="150" t="str">
        <f>IF(Comp1!K28="","",Comp1!K28)</f>
        <v>Marcela López</v>
      </c>
      <c r="L28" s="101" t="str">
        <f>IF(Comp1!L28="","",Comp1!L28)</f>
        <v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v>
      </c>
      <c r="M28" s="48" t="str">
        <f>IF(Comp1!M28="","",Comp1!M28)</f>
        <v/>
      </c>
      <c r="N28" s="98" t="str">
        <f>IF(Comp1!N28="","",Comp1!N28)</f>
        <v/>
      </c>
      <c r="O28" s="88" t="str">
        <f>IF(Comp1!O28="","",Comp1!O28)</f>
        <v>En Avance</v>
      </c>
      <c r="P28" s="100" t="str">
        <f>IF(Comp1!P28="","",Comp1!P28)</f>
        <v/>
      </c>
      <c r="Q28" s="99" t="str">
        <f>IF(Comp1!Q28="","",Comp1!Q28)</f>
        <v>Marcela López</v>
      </c>
      <c r="R28" s="162" t="str">
        <f>IF(Comp1!R28="","",Comp1!R28)</f>
        <v xml:space="preserve">Se recibieron  y consolidaron respuestas del correo electronico enviado el 8 de junio de 2018. 
Evidencia: Cuadro de consolidación con las respuestas de las áreas responsables de los riesgos de corrupción y presentación en power point de seguimiento de materialización de riesgos con corte a junio 2018. </v>
      </c>
      <c r="S28" s="92" t="str">
        <f>IF(Comp1!S28="","",Comp1!S28)</f>
        <v/>
      </c>
      <c r="T28" s="98">
        <f>IF(Comp1!T28="","",Comp1!T28)</f>
        <v>1</v>
      </c>
      <c r="U28" s="88" t="str">
        <f>IF(Comp1!U28="","",Comp1!U28)</f>
        <v>Cumplida (DT)</v>
      </c>
      <c r="V28" s="100" t="str">
        <f>IF(Comp1!V28="","",Comp1!V28)</f>
        <v/>
      </c>
      <c r="W28" s="99" t="str">
        <f>IF(Comp1!W28="","",Comp1!W28)</f>
        <v>Maritza Beltrán</v>
      </c>
      <c r="X28" s="101" t="str">
        <f>IF(Comp1!X28="","",Comp1!X28)</f>
        <v xml:space="preserve"> En el seguimiento realizado en el mes de septiembre/18, el proceso de Inspección, Vigilacia y Control se evidencian 4 Acciones Correctivas para la materialización del Riesgo de corrupción  IV2+ "Renovación de licencias de funcionamiento sin el rigor técnico, administrativo, financiero y legal requerido."
 En el seguimiento correspondiente al mes de diciembre/18 los líderes de proceso respondieron en su mayoría no presentar materialización de ningún riesgo salvo el Proceso de Protección quien indica materialización del Riesgo P2+ "Decisiones no correspondientes al acervo probatorio" generando 17 Acciones Correctivas en 17 Regionales.  
Evidencia: correo electrónico de la SMO a los procesos del 20/12/2018 y correo respuesta del 28 de Diciembre 2018, para el proceso de protección.  Falta la evidencia de Aseguramiento a la calidad
Actividad No Cumplida.</v>
      </c>
    </row>
    <row r="29" spans="1:24" ht="134.25" customHeight="1" thickBot="1" x14ac:dyDescent="0.3">
      <c r="A29" s="860"/>
      <c r="B29" s="83" t="str">
        <f>IF(Comp1!B29="","",Comp1!B29)</f>
        <v>4.4</v>
      </c>
      <c r="C29" s="84" t="str">
        <f>IF(Comp1!C29="","",Comp1!C29)</f>
        <v>Consolidar y publicar en SIMEI el indicador de riesgos</v>
      </c>
      <c r="D29" s="84" t="str">
        <f>IF(Comp1!D29="","",Comp1!D29)</f>
        <v>Indicador de riesgos consolidado y publicado</v>
      </c>
      <c r="E29" s="84" t="str">
        <f>IF(Comp1!E29="","",Comp1!E29)</f>
        <v>Subdirección de Mejoramiento Organizacional</v>
      </c>
      <c r="F29" s="85">
        <f>IF(Comp1!F29="","",Comp1!F29)</f>
        <v>43464</v>
      </c>
      <c r="G29" s="86"/>
      <c r="H29" s="98" t="str">
        <f>IF(Comp1!H29="","",Comp1!H29)</f>
        <v/>
      </c>
      <c r="I29" s="154" t="str">
        <f>IF(Comp1!I29="","",Comp1!I29)</f>
        <v>Sin Avance</v>
      </c>
      <c r="J29" s="100" t="str">
        <f>IF(Comp1!J29="","",Comp1!J29)</f>
        <v/>
      </c>
      <c r="K29" s="150" t="str">
        <f>IF(Comp1!K29="","",Comp1!K29)</f>
        <v>Marcela López</v>
      </c>
      <c r="L29" s="101" t="str">
        <f>IF(Comp1!L29="","",Comp1!L29)</f>
        <v>No se presentó Evidencia de avance o cumplimiento</v>
      </c>
      <c r="M29" s="48" t="str">
        <f>IF(Comp1!M29="","",Comp1!M29)</f>
        <v/>
      </c>
      <c r="N29" s="98" t="str">
        <f>IF(Comp1!N29="","",Comp1!N29)</f>
        <v/>
      </c>
      <c r="O29" s="88" t="str">
        <f>IF(Comp1!O29="","",Comp1!O29)</f>
        <v>En Avance</v>
      </c>
      <c r="P29" s="100" t="str">
        <f>IF(Comp1!P29="","",Comp1!P29)</f>
        <v/>
      </c>
      <c r="Q29" s="99" t="str">
        <f>IF(Comp1!Q29="","",Comp1!Q29)</f>
        <v>Marcela López</v>
      </c>
      <c r="R29" s="162" t="str">
        <f>IF(Comp1!R29="","",Comp1!R29)</f>
        <v xml:space="preserve">En Mayo se realizó la publicación en SIMEI  de los indicadores consolidados de gestión de  riesgos de corrupción y de calidad. 
Evidencia: Publicación en SIMEI de reporte de indicador para riesgos de corrupción y de calidad gestionados (A13-PT2-05 Porcentaje de Riesgos de Corrupción Gestionados y A13-PT2-07 Porcentaje de Riesgos Gestionados). Correo con las plantillas de registro de los indicadores y cuadro de excel donde se detalla  el avance del indicador por dependencia, regional y centro zonal. </v>
      </c>
      <c r="S29" s="92" t="str">
        <f>IF(Comp1!S29="","",Comp1!S29)</f>
        <v/>
      </c>
      <c r="T29" s="98">
        <f>IF(Comp1!T29="","",Comp1!T29)</f>
        <v>1</v>
      </c>
      <c r="U29" s="88" t="str">
        <f>IF(Comp1!U29="","",Comp1!U29)</f>
        <v>Cumplida (DT)</v>
      </c>
      <c r="V29" s="100" t="str">
        <f>IF(Comp1!V29="","",Comp1!V29)</f>
        <v/>
      </c>
      <c r="W29" s="99" t="str">
        <f>IF(Comp1!W29="","",Comp1!W29)</f>
        <v>Maritza Beltrán</v>
      </c>
      <c r="X29" s="101" t="str">
        <f>IF(Comp1!X29="","",Comp1!X29)</f>
        <v>Teniendo en cuenta que es un indicador cuatrimestral, en el mes de septiembre se realizo el reporte del calculo del indicadores de los riesgos de corrupción. 
Evidencia: Se adjunta documento de Word donde se visualiza lo reportado en SIMEI.</v>
      </c>
    </row>
    <row r="30" spans="1:24" s="82" customFormat="1" ht="50.1" customHeight="1" thickBot="1" x14ac:dyDescent="0.3">
      <c r="A30" s="806" t="s">
        <v>77</v>
      </c>
      <c r="B30" s="72"/>
      <c r="C30" s="73" t="s">
        <v>144</v>
      </c>
      <c r="D30" s="72"/>
      <c r="E30" s="72"/>
      <c r="F30" s="93"/>
      <c r="G30" s="63"/>
      <c r="H30" s="75">
        <f>IF(Comp1!H30="","",Comp1!H30)</f>
        <v>3</v>
      </c>
      <c r="I30" s="156">
        <f>IF(Comp1!I30="","",Comp1!I30)</f>
        <v>3</v>
      </c>
      <c r="J30" s="316">
        <f>IF(Comp1!J30="","",Comp1!J30)</f>
        <v>1</v>
      </c>
      <c r="K30" s="167" t="str">
        <f>IF(Comp1!K30="","",Comp1!K30)</f>
        <v/>
      </c>
      <c r="L30" s="79" t="str">
        <f>IF(Comp1!L30="","",Comp1!L30)</f>
        <v/>
      </c>
      <c r="M30" s="80" t="str">
        <f>IF(Comp1!M30="","",Comp1!M30)</f>
        <v/>
      </c>
      <c r="N30" s="75">
        <f>IF(Comp1!N30="","",Comp1!N30)</f>
        <v>3</v>
      </c>
      <c r="O30" s="76">
        <f>IF(Comp1!O30="","",Comp1!O30)</f>
        <v>3</v>
      </c>
      <c r="P30" s="316">
        <f>IF(Comp1!P30="","",Comp1!P30)</f>
        <v>1</v>
      </c>
      <c r="Q30" s="78" t="str">
        <f>IF(Comp1!Q30="","",Comp1!Q30)</f>
        <v/>
      </c>
      <c r="R30" s="79" t="str">
        <f>IF(Comp1!R30="","",Comp1!R30)</f>
        <v/>
      </c>
      <c r="S30" s="81" t="str">
        <f>IF(Comp1!S30="","",Comp1!S30)</f>
        <v/>
      </c>
      <c r="T30" s="75">
        <f>IF(Comp1!T30="","",Comp1!T30)</f>
        <v>3</v>
      </c>
      <c r="U30" s="76">
        <f>IF(Comp1!U30="","",Comp1!U30)</f>
        <v>3</v>
      </c>
      <c r="V30" s="77">
        <f>IF(Comp1!V30="","",Comp1!V30)</f>
        <v>1</v>
      </c>
      <c r="W30" s="78" t="str">
        <f>IF(Comp1!W30="","",Comp1!W30)</f>
        <v/>
      </c>
      <c r="X30" s="79" t="str">
        <f>IF(Comp1!X30="","",Comp1!X30)</f>
        <v/>
      </c>
    </row>
    <row r="31" spans="1:24" ht="64.5" thickBot="1" x14ac:dyDescent="0.3">
      <c r="A31" s="807"/>
      <c r="B31" s="83" t="str">
        <f>IF(Comp1!B31="","",Comp1!B31)</f>
        <v>5.1</v>
      </c>
      <c r="C31" s="84" t="str">
        <f>IF(Comp1!C31="","",Comp1!C31)</f>
        <v>Realizar seguimiento a la gestión de riesgos de corrupción</v>
      </c>
      <c r="D31" s="879" t="str">
        <f>IF(Comp1!D31="","",Comp1!D31)</f>
        <v>Informe de seguimiento a la gestión de riesgos de corrupción</v>
      </c>
      <c r="E31" s="84" t="str">
        <f>IF(Comp1!E31="","",Comp1!E31)</f>
        <v>Oficina de Control Interno</v>
      </c>
      <c r="F31" s="85">
        <f>IF(Comp1!F31="","",Comp1!F31)</f>
        <v>43464</v>
      </c>
      <c r="G31" s="86"/>
      <c r="H31" s="98">
        <f>IF(Comp1!H31="","",Comp1!H31)</f>
        <v>1</v>
      </c>
      <c r="I31" s="154" t="str">
        <f>IF(Comp1!I31="","",Comp1!I31)</f>
        <v>Cumplida (DT)</v>
      </c>
      <c r="J31" s="100" t="str">
        <f>IF(Comp1!J31="","",Comp1!J31)</f>
        <v/>
      </c>
      <c r="K31" s="168" t="str">
        <f>IF(Comp1!K31="","",Comp1!K31)</f>
        <v>Marcela López</v>
      </c>
      <c r="L31" s="107" t="str">
        <f>IF(Comp1!L31="","",Comp1!L31)</f>
        <v xml:space="preserve">La Oficina de Control Interno realizó el seguimiento a la gestión de riesgos de corrupción.
Evidencia:  Informe cuatrimestral </v>
      </c>
      <c r="M31" s="48" t="str">
        <f>IF(Comp1!M31="","",Comp1!M31)</f>
        <v/>
      </c>
      <c r="N31" s="98">
        <f>IF(Comp1!N31="","",Comp1!N31)</f>
        <v>1</v>
      </c>
      <c r="O31" s="88" t="str">
        <f>IF(Comp1!O31="","",Comp1!O31)</f>
        <v>Cumplida (DT)</v>
      </c>
      <c r="P31" s="100" t="str">
        <f>IF(Comp1!P31="","",Comp1!P31)</f>
        <v/>
      </c>
      <c r="Q31" s="106" t="str">
        <f>IF(Comp1!Q31="","",Comp1!Q31)</f>
        <v>Marcela López</v>
      </c>
      <c r="R31" s="107" t="str">
        <f>IF(Comp1!R31="","",Comp1!R31)</f>
        <v>La Oficina de Control Interno realizó el seguimiento a la gestión de riesgos de corrupción.
Evidencia:  Informe cuatrimestral (corte: mayo a agosto de 2018)</v>
      </c>
      <c r="S31" s="92" t="str">
        <f>IF(Comp1!S31="","",Comp1!S31)</f>
        <v/>
      </c>
      <c r="T31" s="98">
        <f>IF(Comp1!T31="","",Comp1!T31)</f>
        <v>1</v>
      </c>
      <c r="U31" s="88" t="str">
        <f>IF(Comp1!U31="","",Comp1!U31)</f>
        <v>Cumplida (DT)</v>
      </c>
      <c r="V31" s="100" t="str">
        <f>IF(Comp1!V31="","",Comp1!V31)</f>
        <v/>
      </c>
      <c r="W31" s="106" t="str">
        <f>IF(Comp1!W31="","",Comp1!W31)</f>
        <v>Maritza Beltrán</v>
      </c>
      <c r="X31" s="107" t="str">
        <f>IF(Comp1!X31="","",Comp1!X31)</f>
        <v>La Oficina de Control Interno realizó el seguimiento a la gestión de riesgos de corrupción.
Evidencia: El 14 de Septiembre se publica en la página web el seguimiento al segundo cuatrimestre del 2018 al PAAC.</v>
      </c>
    </row>
    <row r="32" spans="1:24" ht="64.5" thickBot="1" x14ac:dyDescent="0.3">
      <c r="A32" s="807"/>
      <c r="B32" s="83" t="str">
        <f>IF(Comp1!B32="","",Comp1!B32)</f>
        <v>5.2</v>
      </c>
      <c r="C32" s="84" t="str">
        <f>IF(Comp1!C32="","",Comp1!C32)</f>
        <v>Verificar Evidencias de la gestión de riesgos de corrupción</v>
      </c>
      <c r="D32" s="880"/>
      <c r="E32" s="84" t="str">
        <f>IF(Comp1!E32="","",Comp1!E32)</f>
        <v>Oficina de Control Interno</v>
      </c>
      <c r="F32" s="85">
        <f>IF(Comp1!F32="","",Comp1!F32)</f>
        <v>43464</v>
      </c>
      <c r="G32" s="86"/>
      <c r="H32" s="98">
        <f>IF(Comp1!H32="","",Comp1!H32)</f>
        <v>1</v>
      </c>
      <c r="I32" s="154" t="str">
        <f>IF(Comp1!I32="","",Comp1!I32)</f>
        <v>Cumplida (DT)</v>
      </c>
      <c r="J32" s="100" t="str">
        <f>IF(Comp1!J32="","",Comp1!J32)</f>
        <v/>
      </c>
      <c r="K32" s="166" t="str">
        <f>IF(Comp1!K32="","",Comp1!K32)</f>
        <v>Marcela López</v>
      </c>
      <c r="L32" s="91" t="str">
        <f>IF(Comp1!L32="","",Comp1!L32)</f>
        <v xml:space="preserve">La Oficina de Control Interno verificó las Evidencias de la gestión de riesgos de corrupción. 
Evidencia:  Informe cuatrimestral </v>
      </c>
      <c r="M32" s="48" t="str">
        <f>IF(Comp1!M32="","",Comp1!M32)</f>
        <v/>
      </c>
      <c r="N32" s="98">
        <f>IF(Comp1!N32="","",Comp1!N32)</f>
        <v>1</v>
      </c>
      <c r="O32" s="88" t="str">
        <f>IF(Comp1!O32="","",Comp1!O32)</f>
        <v>Cumplida (DT)</v>
      </c>
      <c r="P32" s="100" t="str">
        <f>IF(Comp1!P32="","",Comp1!P32)</f>
        <v/>
      </c>
      <c r="Q32" s="90" t="str">
        <f>IF(Comp1!Q32="","",Comp1!Q32)</f>
        <v>Marcela López</v>
      </c>
      <c r="R32" s="91" t="str">
        <f>IF(Comp1!R32="","",Comp1!R32)</f>
        <v>La Oficina de Control Interno verificó las Evidencias de la gestión de riesgos de corrupción. 
Evidencia:   Informe cuatrimestral (corte: mayo a agosto de 2018)</v>
      </c>
      <c r="S32" s="92" t="str">
        <f>IF(Comp1!S32="","",Comp1!S32)</f>
        <v/>
      </c>
      <c r="T32" s="98">
        <f>IF(Comp1!T32="","",Comp1!T32)</f>
        <v>1</v>
      </c>
      <c r="U32" s="88" t="str">
        <f>IF(Comp1!U32="","",Comp1!U32)</f>
        <v>Cumplida (DT)</v>
      </c>
      <c r="V32" s="100" t="str">
        <f>IF(Comp1!V32="","",Comp1!V32)</f>
        <v/>
      </c>
      <c r="W32" s="90" t="str">
        <f>IF(Comp1!W32="","",Comp1!W32)</f>
        <v>Maritza Beltrán</v>
      </c>
      <c r="X32" s="91" t="str">
        <f>IF(Comp1!X32="","",Comp1!X32)</f>
        <v>La Oficina de Control Interno realizó el seguimiento a la gestión de riesgos de corrupción.
Evidencia: El 14 de Septiembre se publica en la página web el seguimiento al segundo cuatrimestre del 2018 al PAAC.</v>
      </c>
    </row>
    <row r="33" spans="1:24" ht="64.5" thickBot="1" x14ac:dyDescent="0.3">
      <c r="A33" s="860"/>
      <c r="B33" s="83" t="str">
        <f>IF(Comp1!B33="","",Comp1!B33)</f>
        <v>5.3</v>
      </c>
      <c r="C33" s="84" t="str">
        <f>IF(Comp1!C33="","",Comp1!C33)</f>
        <v>Elaborar informe de seguimiento a la gestión de riesgos de corrupción</v>
      </c>
      <c r="D33" s="881"/>
      <c r="E33" s="84" t="str">
        <f>IF(Comp1!E33="","",Comp1!E33)</f>
        <v>Oficina de Control Interno</v>
      </c>
      <c r="F33" s="85">
        <f>IF(Comp1!F33="","",Comp1!F33)</f>
        <v>43464</v>
      </c>
      <c r="G33" s="86"/>
      <c r="H33" s="108">
        <f>IF(Comp1!H33="","",Comp1!H33)</f>
        <v>1</v>
      </c>
      <c r="I33" s="155" t="str">
        <f>IF(Comp1!I33="","",Comp1!I33)</f>
        <v>Cumplida (DT)</v>
      </c>
      <c r="J33" s="110" t="str">
        <f>IF(Comp1!J33="","",Comp1!J33)</f>
        <v/>
      </c>
      <c r="K33" s="151" t="str">
        <f>IF(Comp1!K33="","",Comp1!K33)</f>
        <v>Marcela López</v>
      </c>
      <c r="L33" s="112" t="str">
        <f>IF(Comp1!L33="","",Comp1!L33)</f>
        <v xml:space="preserve">La Oficina de Control Interno elaboró el informe de seguimiento a la gestión de riesgos de corrupción. 
Evidencia:  Informe cuatrimestral </v>
      </c>
      <c r="M33" s="51" t="str">
        <f>IF(Comp1!M33="","",Comp1!M33)</f>
        <v/>
      </c>
      <c r="N33" s="108">
        <f>IF(Comp1!N33="","",Comp1!N33)</f>
        <v>1</v>
      </c>
      <c r="O33" s="109" t="str">
        <f>IF(Comp1!O33="","",Comp1!O33)</f>
        <v>Cumplida (DT)</v>
      </c>
      <c r="P33" s="110" t="str">
        <f>IF(Comp1!P33="","",Comp1!P33)</f>
        <v/>
      </c>
      <c r="Q33" s="111" t="str">
        <f>IF(Comp1!Q33="","",Comp1!Q33)</f>
        <v>Marcela López</v>
      </c>
      <c r="R33" s="112" t="str">
        <f>IF(Comp1!R33="","",Comp1!R33)</f>
        <v>La Oficina de Control Interno elaboró el informe de seguimiento a la gestión de riesgos de corrupción. 
Evidencia:   Informe cuatrimestral (corte: mayo a agosto de 2018)</v>
      </c>
      <c r="S33" s="92" t="str">
        <f>IF(Comp1!S33="","",Comp1!S33)</f>
        <v/>
      </c>
      <c r="T33" s="108">
        <f>IF(Comp1!T33="","",Comp1!T33)</f>
        <v>1</v>
      </c>
      <c r="U33" s="109" t="str">
        <f>IF(Comp1!U33="","",Comp1!U33)</f>
        <v>Cumplida (DT)</v>
      </c>
      <c r="V33" s="110" t="str">
        <f>IF(Comp1!V33="","",Comp1!V33)</f>
        <v/>
      </c>
      <c r="W33" s="111" t="str">
        <f>IF(Comp1!W33="","",Comp1!W33)</f>
        <v>Maritza Beltrán</v>
      </c>
      <c r="X33" s="112" t="str">
        <f>IF(Comp1!X33="","",Comp1!X33)</f>
        <v>La Oficina de Control Interno realizó el seguimiento a la gestión de riesgos de corrupción.
Evidencia: El 14 de Septiembre se publica en la página web el seguimiento al segundo cuatrimestre del 2018 al PAAC.</v>
      </c>
    </row>
    <row r="34" spans="1:24" s="116" customFormat="1" ht="13.5" thickBot="1" x14ac:dyDescent="0.3">
      <c r="A34" s="61"/>
      <c r="B34" s="51"/>
      <c r="C34" s="61"/>
      <c r="D34" s="61"/>
      <c r="E34" s="61"/>
      <c r="F34" s="113"/>
      <c r="G34" s="51"/>
      <c r="H34" s="114"/>
      <c r="I34" s="157"/>
      <c r="J34" s="114"/>
      <c r="K34" s="157"/>
      <c r="L34" s="115"/>
      <c r="M34" s="51"/>
      <c r="N34" s="114"/>
      <c r="O34" s="114"/>
      <c r="P34" s="114"/>
      <c r="Q34" s="114"/>
      <c r="R34" s="115"/>
      <c r="S34" s="51"/>
      <c r="T34" s="114"/>
      <c r="U34" s="114"/>
      <c r="V34" s="114"/>
      <c r="W34" s="114"/>
      <c r="X34" s="115"/>
    </row>
    <row r="35" spans="1:24" ht="38.1" customHeight="1" thickBot="1" x14ac:dyDescent="0.3">
      <c r="A35" s="117" t="s">
        <v>82</v>
      </c>
      <c r="B35" s="866" t="s">
        <v>105</v>
      </c>
      <c r="C35" s="877"/>
      <c r="D35" s="877"/>
      <c r="E35" s="877"/>
      <c r="F35" s="878"/>
      <c r="G35" s="118"/>
      <c r="H35" s="64" t="s">
        <v>156</v>
      </c>
      <c r="I35" s="65"/>
      <c r="J35" s="119">
        <v>42490</v>
      </c>
      <c r="K35" s="868" t="s">
        <v>151</v>
      </c>
      <c r="L35" s="868" t="s">
        <v>0</v>
      </c>
      <c r="N35" s="64" t="s">
        <v>156</v>
      </c>
      <c r="O35" s="65"/>
      <c r="P35" s="119">
        <v>42978</v>
      </c>
      <c r="Q35" s="868" t="s">
        <v>151</v>
      </c>
      <c r="R35" s="868" t="s">
        <v>0</v>
      </c>
      <c r="T35" s="64" t="s">
        <v>156</v>
      </c>
      <c r="U35" s="65"/>
      <c r="V35" s="119">
        <v>43100</v>
      </c>
      <c r="W35" s="868" t="s">
        <v>151</v>
      </c>
      <c r="X35" s="868" t="s">
        <v>0</v>
      </c>
    </row>
    <row r="36" spans="1:24" ht="26.25" thickBot="1" x14ac:dyDescent="0.3">
      <c r="A36" s="67" t="s">
        <v>11</v>
      </c>
      <c r="B36" s="876" t="s">
        <v>78</v>
      </c>
      <c r="C36" s="871"/>
      <c r="D36" s="120" t="s">
        <v>79</v>
      </c>
      <c r="E36" s="120" t="s">
        <v>80</v>
      </c>
      <c r="F36" s="121" t="s">
        <v>81</v>
      </c>
      <c r="H36" s="71" t="s">
        <v>12</v>
      </c>
      <c r="I36" s="172" t="s">
        <v>10</v>
      </c>
      <c r="J36" s="172" t="s">
        <v>83</v>
      </c>
      <c r="K36" s="869"/>
      <c r="L36" s="869"/>
      <c r="N36" s="71" t="s">
        <v>12</v>
      </c>
      <c r="O36" s="172" t="s">
        <v>10</v>
      </c>
      <c r="P36" s="172" t="s">
        <v>83</v>
      </c>
      <c r="Q36" s="869"/>
      <c r="R36" s="869"/>
      <c r="T36" s="71" t="s">
        <v>12</v>
      </c>
      <c r="U36" s="172" t="s">
        <v>10</v>
      </c>
      <c r="V36" s="172" t="s">
        <v>83</v>
      </c>
      <c r="W36" s="869"/>
      <c r="X36" s="869"/>
    </row>
    <row r="37" spans="1:24" ht="50.1" customHeight="1" thickBot="1" x14ac:dyDescent="0.3">
      <c r="A37" s="857" t="s">
        <v>134</v>
      </c>
      <c r="B37" s="72"/>
      <c r="C37" s="73" t="s">
        <v>169</v>
      </c>
      <c r="D37" s="72"/>
      <c r="E37" s="72"/>
      <c r="F37" s="93"/>
      <c r="G37" s="63"/>
      <c r="H37" s="75">
        <f>IF(Comp3!H12="","",Comp3!H12)</f>
        <v>4</v>
      </c>
      <c r="I37" s="156">
        <f>IF(Comp3!I12="","",Comp3!I12)</f>
        <v>4</v>
      </c>
      <c r="J37" s="316">
        <f>IF(Comp3!J12="","",Comp3!J12)</f>
        <v>1</v>
      </c>
      <c r="K37" s="167" t="str">
        <f>IF(Comp3!K12="","",Comp3!K12)</f>
        <v/>
      </c>
      <c r="L37" s="79" t="str">
        <f>IF(Comp3!L12="","",Comp3!L12)</f>
        <v/>
      </c>
      <c r="M37" s="80" t="str">
        <f>IF(Comp3!M12="","",Comp3!M12)</f>
        <v/>
      </c>
      <c r="N37" s="75">
        <f>IF(Comp3!N12="","",Comp3!N12)</f>
        <v>4</v>
      </c>
      <c r="O37" s="76">
        <f>IF(Comp3!O12="","",Comp3!O12)</f>
        <v>4</v>
      </c>
      <c r="P37" s="77">
        <f>IF(Comp3!P12="","",Comp3!P12)</f>
        <v>1</v>
      </c>
      <c r="Q37" s="78" t="str">
        <f>IF(Comp3!Q12="","",Comp3!Q12)</f>
        <v/>
      </c>
      <c r="R37" s="79" t="str">
        <f>IF(Comp3!R12="","",Comp3!R12)</f>
        <v/>
      </c>
      <c r="S37" s="129" t="str">
        <f>IF(Comp3!S12="","",Comp3!S12)</f>
        <v/>
      </c>
      <c r="T37" s="75">
        <f>IF(Comp3!T12="","",Comp3!T12)</f>
        <v>6</v>
      </c>
      <c r="U37" s="76">
        <f>IF(Comp3!U12="","",Comp3!U12)</f>
        <v>5</v>
      </c>
      <c r="V37" s="77">
        <f>IF(Comp3!V12="","",Comp3!V12)</f>
        <v>0.83333333333333337</v>
      </c>
      <c r="W37" s="78" t="str">
        <f>IF(Comp3!W12="","",Comp3!W12)</f>
        <v/>
      </c>
      <c r="X37" s="79" t="str">
        <f>IF(Comp3!X12="","",Comp3!X12)</f>
        <v/>
      </c>
    </row>
    <row r="38" spans="1:24" ht="302.25" customHeight="1" x14ac:dyDescent="0.25">
      <c r="A38" s="858"/>
      <c r="B38" s="122">
        <f>Comp3!B13</f>
        <v>1</v>
      </c>
      <c r="C38" s="123" t="str">
        <f>Comp3!C13</f>
        <v>Rediseñar la estrategia de Rendición de cuentas y Mesas Públicas 2018</v>
      </c>
      <c r="D38" s="123" t="str">
        <f>Comp3!D13</f>
        <v>(1) Estrategia de RPC y MP rediseñada</v>
      </c>
      <c r="E38" s="123" t="str">
        <f>Comp3!E13</f>
        <v xml:space="preserve">Subdirección de  Monitoreo y Evaluación </v>
      </c>
      <c r="F38" s="266">
        <f>Comp3!F13</f>
        <v>43281</v>
      </c>
      <c r="G38" s="48">
        <f>Comp3!G13</f>
        <v>0</v>
      </c>
      <c r="H38" s="262">
        <f>Comp3!H13</f>
        <v>1</v>
      </c>
      <c r="I38" s="154" t="str">
        <f>Comp3!I13</f>
        <v>Cumplida (DT)</v>
      </c>
      <c r="J38" s="100">
        <f>Comp3!J13</f>
        <v>0</v>
      </c>
      <c r="K38" s="150" t="str">
        <f>Comp3!K13</f>
        <v>Marcela López</v>
      </c>
      <c r="L38" s="101" t="str">
        <f>Comp3!L13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v>
      </c>
      <c r="M38" s="48">
        <f>Comp3!M13</f>
        <v>0</v>
      </c>
      <c r="N38" s="350">
        <f>Comp3!N13</f>
        <v>1</v>
      </c>
      <c r="O38" s="88" t="str">
        <f>Comp3!O13</f>
        <v>Cumplida (DT)</v>
      </c>
      <c r="P38" s="100">
        <f>Comp3!P13</f>
        <v>0</v>
      </c>
      <c r="Q38" s="99" t="str">
        <f>Comp3!Q13</f>
        <v>Marcela López</v>
      </c>
      <c r="R38" s="101" t="str">
        <f>Comp3!R13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Actividad cumplida con corte a 30 de abril</v>
      </c>
      <c r="S38" s="51">
        <f>Comp3!S13</f>
        <v>0</v>
      </c>
      <c r="T38" s="262">
        <f>Comp3!T13</f>
        <v>1</v>
      </c>
      <c r="U38" s="88" t="str">
        <f>Comp3!U13</f>
        <v>Cumplida (DT)</v>
      </c>
      <c r="V38" s="100">
        <f>Comp3!V13</f>
        <v>0</v>
      </c>
      <c r="W38" s="99" t="str">
        <f>Comp3!W13</f>
        <v>Marcela López</v>
      </c>
      <c r="X38" s="101" t="str">
        <f>Comp3!X13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Actividad cumplida con corte a 30 de abril</v>
      </c>
    </row>
    <row r="39" spans="1:24" ht="288.75" customHeight="1" x14ac:dyDescent="0.25">
      <c r="A39" s="858"/>
      <c r="B39" s="122">
        <f>Comp3!B14</f>
        <v>2</v>
      </c>
      <c r="C39" s="126" t="str">
        <f>Comp3!C14</f>
        <v>Ajustar líneas de acción 2018 de rendición pública de cuentas y mesas públicas del ICBF 2018</v>
      </c>
      <c r="D39" s="126" t="str">
        <f>Comp3!D14</f>
        <v xml:space="preserve">(1)  Líneas de acción 2018 de rendición de cuentas socializado </v>
      </c>
      <c r="E39" s="123" t="str">
        <f>Comp3!E14</f>
        <v xml:space="preserve">Subdirección de  Monitoreo y Evaluación </v>
      </c>
      <c r="F39" s="137">
        <f>Comp3!F14</f>
        <v>43281</v>
      </c>
      <c r="G39" s="48">
        <f>Comp3!G14</f>
        <v>0</v>
      </c>
      <c r="H39" s="263">
        <f>Comp3!H14</f>
        <v>1</v>
      </c>
      <c r="I39" s="154" t="str">
        <f>Comp3!I14</f>
        <v>Cumplida (DT)</v>
      </c>
      <c r="J39" s="100">
        <f>Comp3!J14</f>
        <v>0</v>
      </c>
      <c r="K39" s="150" t="str">
        <f>Comp3!K14</f>
        <v>Marcela López</v>
      </c>
      <c r="L39" s="101" t="str">
        <f>Comp3!L14</f>
        <v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v>
      </c>
      <c r="M39" s="48">
        <f>Comp3!M14</f>
        <v>0</v>
      </c>
      <c r="N39" s="351">
        <f>Comp3!N14</f>
        <v>1</v>
      </c>
      <c r="O39" s="88" t="str">
        <f>Comp3!O14</f>
        <v>Cumplida (DT)</v>
      </c>
      <c r="P39" s="100">
        <f>Comp3!P14</f>
        <v>0</v>
      </c>
      <c r="Q39" s="99" t="str">
        <f>Comp3!Q14</f>
        <v>Marcela López</v>
      </c>
      <c r="R39" s="101" t="str">
        <f>Comp3!R14</f>
        <v>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Actividad cumplida con corte a 30 de abril</v>
      </c>
      <c r="S39" s="51">
        <f>Comp3!S14</f>
        <v>0</v>
      </c>
      <c r="T39" s="263">
        <f>Comp3!T14</f>
        <v>1</v>
      </c>
      <c r="U39" s="88" t="str">
        <f>Comp3!U14</f>
        <v>Cumplida (DT)</v>
      </c>
      <c r="V39" s="100">
        <f>Comp3!V14</f>
        <v>0</v>
      </c>
      <c r="W39" s="99" t="str">
        <f>Comp3!W14</f>
        <v>Marcela López</v>
      </c>
      <c r="X39" s="101" t="str">
        <f>Comp3!X14</f>
        <v>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Actividad cumplida con corte a 30 de abril</v>
      </c>
    </row>
    <row r="40" spans="1:24" ht="228" customHeight="1" x14ac:dyDescent="0.25">
      <c r="A40" s="858"/>
      <c r="B40" s="122">
        <f>Comp3!B15</f>
        <v>3</v>
      </c>
      <c r="C40" s="123" t="str">
        <f>Comp3!C15</f>
        <v>Ajuste de instrumentos: Guía y Procedimiento</v>
      </c>
      <c r="D40" s="123" t="str">
        <f>Comp3!D15</f>
        <v xml:space="preserve"> Instrumentos de RPC y MP ajustados</v>
      </c>
      <c r="E40" s="123" t="str">
        <f>Comp3!E15</f>
        <v xml:space="preserve">Subdirección de  Monitoreo y Evaluación </v>
      </c>
      <c r="F40" s="137">
        <f>Comp3!F15</f>
        <v>43281</v>
      </c>
      <c r="G40" s="48">
        <f>Comp3!G15</f>
        <v>0</v>
      </c>
      <c r="H40" s="263">
        <f>Comp3!H15</f>
        <v>1</v>
      </c>
      <c r="I40" s="154" t="str">
        <f>Comp3!I15</f>
        <v>Cumplida (DT)</v>
      </c>
      <c r="J40" s="100">
        <f>Comp3!J15</f>
        <v>0</v>
      </c>
      <c r="K40" s="150" t="str">
        <f>Comp3!K15</f>
        <v>Marcela López</v>
      </c>
      <c r="L40" s="101" t="str">
        <f>Comp3!L15</f>
        <v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v>
      </c>
      <c r="M40" s="48">
        <f>Comp3!M15</f>
        <v>0</v>
      </c>
      <c r="N40" s="351">
        <f>Comp3!N15</f>
        <v>1</v>
      </c>
      <c r="O40" s="88" t="str">
        <f>Comp3!O15</f>
        <v>Cumplida (DT)</v>
      </c>
      <c r="P40" s="100">
        <f>Comp3!P15</f>
        <v>0</v>
      </c>
      <c r="Q40" s="99" t="str">
        <f>Comp3!Q15</f>
        <v>Marcela López</v>
      </c>
      <c r="R40" s="101" t="str">
        <f>Comp3!R15</f>
        <v>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Actividad cumplida con corte a 30 de abril</v>
      </c>
      <c r="S40" s="51">
        <f>Comp3!S15</f>
        <v>0</v>
      </c>
      <c r="T40" s="263">
        <f>Comp3!T15</f>
        <v>1</v>
      </c>
      <c r="U40" s="88" t="str">
        <f>Comp3!U15</f>
        <v>Cumplida (DT)</v>
      </c>
      <c r="V40" s="100">
        <f>Comp3!V15</f>
        <v>0</v>
      </c>
      <c r="W40" s="99" t="str">
        <f>Comp3!W15</f>
        <v>Marcela López</v>
      </c>
      <c r="X40" s="101" t="str">
        <f>Comp3!X15</f>
        <v>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Actividad cumplida con corte a 30 de abril</v>
      </c>
    </row>
    <row r="41" spans="1:24" ht="166.5" customHeight="1" x14ac:dyDescent="0.25">
      <c r="A41" s="858"/>
      <c r="B41" s="122">
        <f>Comp3!B16</f>
        <v>4</v>
      </c>
      <c r="C41" s="123" t="str">
        <f>Comp3!C16</f>
        <v>Socializar plan de RPC y MP en marco de la nueva estrategia con Sede y Directores</v>
      </c>
      <c r="D41" s="123" t="str">
        <f>Comp3!D16</f>
        <v xml:space="preserve"> Plan de RPC y MP en marco de la nueva estrategia socializado</v>
      </c>
      <c r="E41" s="123" t="str">
        <f>Comp3!E16</f>
        <v>Dirección de Planeación y Control de Gestión/Oficina de gestión Regional</v>
      </c>
      <c r="F41" s="137">
        <f>Comp3!F16</f>
        <v>43281</v>
      </c>
      <c r="G41" s="48">
        <f>Comp3!G16</f>
        <v>0</v>
      </c>
      <c r="H41" s="263">
        <f>Comp3!H16</f>
        <v>1</v>
      </c>
      <c r="I41" s="154" t="str">
        <f>Comp3!I16</f>
        <v>Cumplida (DT)</v>
      </c>
      <c r="J41" s="100">
        <f>Comp3!J16</f>
        <v>0</v>
      </c>
      <c r="K41" s="150" t="str">
        <f>Comp3!K16</f>
        <v>Marcela López</v>
      </c>
      <c r="L41" s="101" t="str">
        <f>Comp3!L16</f>
        <v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v>
      </c>
      <c r="M41" s="48">
        <f>Comp3!M16</f>
        <v>0</v>
      </c>
      <c r="N41" s="351">
        <f>Comp3!N16</f>
        <v>1</v>
      </c>
      <c r="O41" s="88" t="str">
        <f>Comp3!O16</f>
        <v>Cumplida (DT)</v>
      </c>
      <c r="P41" s="100">
        <f>Comp3!P16</f>
        <v>0</v>
      </c>
      <c r="Q41" s="99" t="str">
        <f>Comp3!Q16</f>
        <v>Marcela López</v>
      </c>
      <c r="R41" s="101" t="str">
        <f>Comp3!R16</f>
        <v>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Actividad cumplida con corte a 30 de abril</v>
      </c>
      <c r="S41" s="51">
        <f>Comp3!S16</f>
        <v>0</v>
      </c>
      <c r="T41" s="263">
        <f>Comp3!T16</f>
        <v>1</v>
      </c>
      <c r="U41" s="88" t="str">
        <f>Comp3!U16</f>
        <v>Cumplida (DT)</v>
      </c>
      <c r="V41" s="100">
        <f>Comp3!V16</f>
        <v>0</v>
      </c>
      <c r="W41" s="99" t="str">
        <f>Comp3!W16</f>
        <v>Marcela López</v>
      </c>
      <c r="X41" s="101" t="str">
        <f>Comp3!X16</f>
        <v>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Actividad cumplida con corte a 30 de abril</v>
      </c>
    </row>
    <row r="42" spans="1:24" ht="127.5" customHeight="1" x14ac:dyDescent="0.25">
      <c r="A42" s="858"/>
      <c r="B42" s="122">
        <f>Comp3!B17</f>
        <v>5</v>
      </c>
      <c r="C42" s="126" t="str">
        <f>Comp3!C17</f>
        <v>Definición de equipos regionales que apoyen proceso de rendición de cuentas</v>
      </c>
      <c r="D42" s="126" t="str">
        <f>Comp3!D17</f>
        <v xml:space="preserve">Equipo inter-áreas conformado. Informe de actividades por regional de la rendición de cuentas apoyadas de acuerdo al calendario establecido </v>
      </c>
      <c r="E42" s="123" t="str">
        <f>Comp3!E17</f>
        <v>Sistema Nacional Bienestar Familiar/Directores Regionales Coordinadores de CZ</v>
      </c>
      <c r="F42" s="137">
        <f>Comp3!F17</f>
        <v>43464</v>
      </c>
      <c r="G42" s="48">
        <f>Comp3!G17</f>
        <v>0</v>
      </c>
      <c r="H42" s="263">
        <f>Comp3!H17</f>
        <v>0</v>
      </c>
      <c r="I42" s="154" t="str">
        <f>Comp3!I17</f>
        <v>En Avance</v>
      </c>
      <c r="J42" s="100">
        <f>Comp3!J17</f>
        <v>0</v>
      </c>
      <c r="K42" s="150" t="str">
        <f>Comp3!K17</f>
        <v>Marcela López</v>
      </c>
      <c r="L42" s="101" t="str">
        <f>Comp3!L17</f>
        <v>En la videoconferencia del 18/04/18 se dio a conocer el equipo interáreas conformado
Evidencia: Lista de asistencia de videoconferencia realizada el 18 de abril de 2018 con respecto a propuestas e inquietudes del proceso de rendición de cuentas. 
Presentación en power point "Rendición pública de cuentas 2018"</v>
      </c>
      <c r="M42" s="48">
        <f>Comp3!M17</f>
        <v>0</v>
      </c>
      <c r="N42" s="127">
        <f>Comp3!N17</f>
        <v>0</v>
      </c>
      <c r="O42" s="88" t="str">
        <f>Comp3!O17</f>
        <v>Sin Avance</v>
      </c>
      <c r="P42" s="100">
        <f>Comp3!P17</f>
        <v>0</v>
      </c>
      <c r="Q42" s="99" t="str">
        <f>Comp3!Q17</f>
        <v>Marcela López</v>
      </c>
      <c r="R42" s="101" t="str">
        <f>Comp3!R17</f>
        <v>No se presentó evidencia de avance o cumplimiento</v>
      </c>
      <c r="S42" s="51">
        <f>Comp3!S17</f>
        <v>0</v>
      </c>
      <c r="T42" s="263">
        <f>Comp3!T17</f>
        <v>1</v>
      </c>
      <c r="U42" s="88" t="str">
        <f>Comp3!U17</f>
        <v>No Cumplida</v>
      </c>
      <c r="V42" s="100">
        <f>Comp3!V17</f>
        <v>0</v>
      </c>
      <c r="W42" s="99" t="str">
        <f>Comp3!W17</f>
        <v>Maritza Beltran</v>
      </c>
      <c r="X42" s="101" t="str">
        <f>Comp3!X17</f>
        <v>Se evidencia un memorando del mes de Febrero de 2018 en el que se dan directrices para la Rendición de Cuentas 2018, pero no se cuenta con la evidencia de conformación de los  equipos regionales que apoyen la rendición de cuentas (equipo Interáreas tal como lo menciona la meta).
Actividad No Cumplida</v>
      </c>
    </row>
    <row r="43" spans="1:24" ht="162.75" customHeight="1" thickBot="1" x14ac:dyDescent="0.3">
      <c r="A43" s="858"/>
      <c r="B43" s="122">
        <f>Comp3!B18</f>
        <v>6</v>
      </c>
      <c r="C43" s="126" t="str">
        <f>Comp3!C18</f>
        <v>Disponer los recursos para la logística de realización o divulgación de RPC y MP</v>
      </c>
      <c r="D43" s="126" t="str">
        <f>Comp3!D18</f>
        <v xml:space="preserve">Recursos para logística garantizados </v>
      </c>
      <c r="E43" s="123" t="str">
        <f>Comp3!E18</f>
        <v>Subdirección de Abastecimiento</v>
      </c>
      <c r="F43" s="137">
        <f>Comp3!F18</f>
        <v>43464</v>
      </c>
      <c r="G43" s="48">
        <f>Comp3!G18</f>
        <v>0</v>
      </c>
      <c r="H43" s="263">
        <f>Comp3!H18</f>
        <v>0</v>
      </c>
      <c r="I43" s="154" t="str">
        <f>Comp3!I18</f>
        <v>En Avance</v>
      </c>
      <c r="J43" s="100">
        <f>Comp3!J18</f>
        <v>0</v>
      </c>
      <c r="K43" s="150" t="str">
        <f>Comp3!K18</f>
        <v>Marcela López</v>
      </c>
      <c r="L43" s="101" t="str">
        <f>Comp3!L18</f>
        <v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v>
      </c>
      <c r="M43" s="48">
        <f>Comp3!M18</f>
        <v>0</v>
      </c>
      <c r="N43" s="127">
        <f>Comp3!N18</f>
        <v>0</v>
      </c>
      <c r="O43" s="88" t="str">
        <f>Comp3!O18</f>
        <v>En Avance</v>
      </c>
      <c r="P43" s="100">
        <f>Comp3!P18</f>
        <v>0</v>
      </c>
      <c r="Q43" s="99" t="str">
        <f>Comp3!Q18</f>
        <v>Marcela López</v>
      </c>
      <c r="R43" s="101" t="str">
        <f>Comp3!R18</f>
        <v xml:space="preserve">Se revisa informe de supervisión del contrato de logística.  
Evidencia: Informe de supervisión del Contrato 1830 AGE Andinos, radicado el 31 de julio de 2018 con el  No. I-2018-076893-0101
</v>
      </c>
      <c r="S43" s="51">
        <f>Comp3!S18</f>
        <v>0</v>
      </c>
      <c r="T43" s="263">
        <f>Comp3!T18</f>
        <v>1</v>
      </c>
      <c r="U43" s="88" t="str">
        <f>Comp3!U18</f>
        <v>Cumplida (DT)</v>
      </c>
      <c r="V43" s="100">
        <f>Comp3!V18</f>
        <v>0</v>
      </c>
      <c r="W43" s="99" t="str">
        <f>Comp3!W18</f>
        <v>Maritza Beltran</v>
      </c>
      <c r="X43" s="101" t="str">
        <f>Comp3!X18</f>
        <v xml:space="preserve">Se evidencian informes de supervisión del operador logístico de las mesas públicas y rendición de cuentas programadas dentro del cuatrimestre, dando por cumplida la actividad dado que se evidencia la disponibilidad de recursos para la operación logística de las mesas públicas o rendición de cuentas.
Evidencia:
La Dirección de Abastecimiento atendió los siguientes eventos a través del contrato del Operador Logístico de Eventos, relacionando :
-Septiembre: 70 mesas públicas en el  informe de supervision con radicado -I-2018-109283-0101 del 29 de cotubre de 2018.
-Octubre: 3 mesas públicas y 7 rendiciones de cuentas evidenciado en el Informe de supervisión con radicado I-2018-118112-0101 del 22 de noviembre.
-Noviembre: 26 rendiciones de cuentas, evidenciado en el Informe de supervisión con radicado I-2018-132677-0101 del 20 de diciembre.
Durante el mes de Diciembre no se adelantaron mesas públicas.
</v>
      </c>
    </row>
    <row r="44" spans="1:24" ht="121.5" hidden="1" customHeight="1" x14ac:dyDescent="0.25">
      <c r="A44" s="858"/>
      <c r="B44" s="122">
        <f>Comp3!B19</f>
        <v>0</v>
      </c>
      <c r="C44" s="126">
        <f>Comp3!C19</f>
        <v>0</v>
      </c>
      <c r="D44" s="126">
        <f>Comp3!D19</f>
        <v>0</v>
      </c>
      <c r="E44" s="123">
        <f>Comp3!E19</f>
        <v>0</v>
      </c>
      <c r="F44" s="137">
        <f>Comp3!F19</f>
        <v>0</v>
      </c>
      <c r="G44" s="48">
        <f>Comp3!G19</f>
        <v>0</v>
      </c>
      <c r="H44" s="263">
        <f>Comp3!H19</f>
        <v>0</v>
      </c>
      <c r="I44" s="154">
        <f>Comp3!I19</f>
        <v>0</v>
      </c>
      <c r="J44" s="100">
        <f>Comp3!J19</f>
        <v>0</v>
      </c>
      <c r="K44" s="150" t="str">
        <f>Comp3!K19</f>
        <v>Marcela López</v>
      </c>
      <c r="L44" s="101">
        <f>Comp3!L19</f>
        <v>0</v>
      </c>
      <c r="M44" s="48">
        <f>Comp3!M19</f>
        <v>0</v>
      </c>
      <c r="N44" s="127">
        <f>Comp3!N19</f>
        <v>0</v>
      </c>
      <c r="O44" s="88">
        <f>Comp3!O19</f>
        <v>0</v>
      </c>
      <c r="P44" s="100">
        <f>Comp3!P19</f>
        <v>0</v>
      </c>
      <c r="Q44" s="99" t="str">
        <f>Comp3!Q19</f>
        <v>Marcela López</v>
      </c>
      <c r="R44" s="101">
        <f>Comp3!R19</f>
        <v>0</v>
      </c>
      <c r="S44" s="51">
        <f>Comp3!S19</f>
        <v>0</v>
      </c>
      <c r="T44" s="127">
        <f>Comp3!T19</f>
        <v>0</v>
      </c>
      <c r="U44" s="88">
        <f>Comp3!U19</f>
        <v>0</v>
      </c>
      <c r="V44" s="100">
        <f>Comp3!V19</f>
        <v>0</v>
      </c>
      <c r="W44" s="99">
        <f>Comp3!W19</f>
        <v>0</v>
      </c>
      <c r="X44" s="101">
        <f>Comp3!X19</f>
        <v>0</v>
      </c>
    </row>
    <row r="45" spans="1:24" ht="15.75" hidden="1" thickBot="1" x14ac:dyDescent="0.3">
      <c r="A45" s="859"/>
      <c r="B45" s="122">
        <f>Comp3!B20</f>
        <v>0</v>
      </c>
      <c r="C45" s="126">
        <f>Comp3!C20</f>
        <v>0</v>
      </c>
      <c r="D45" s="126">
        <f>Comp3!D20</f>
        <v>0</v>
      </c>
      <c r="E45" s="123">
        <f>Comp3!E20</f>
        <v>0</v>
      </c>
      <c r="F45" s="124">
        <f>Comp3!F20</f>
        <v>0</v>
      </c>
      <c r="G45" s="48">
        <f>Comp3!G20</f>
        <v>0</v>
      </c>
      <c r="H45" s="264">
        <f>Comp3!H20</f>
        <v>0</v>
      </c>
      <c r="I45" s="154">
        <f>Comp3!I20</f>
        <v>0</v>
      </c>
      <c r="J45" s="100">
        <f>Comp3!J20</f>
        <v>0</v>
      </c>
      <c r="K45" s="150" t="str">
        <f>Comp3!K20</f>
        <v>Marcela López</v>
      </c>
      <c r="L45" s="101">
        <f>Comp3!L20</f>
        <v>0</v>
      </c>
      <c r="M45" s="48">
        <f>Comp3!M20</f>
        <v>0</v>
      </c>
      <c r="N45" s="128">
        <f>Comp3!N20</f>
        <v>0</v>
      </c>
      <c r="O45" s="88">
        <f>Comp3!O20</f>
        <v>0</v>
      </c>
      <c r="P45" s="100">
        <f>Comp3!P20</f>
        <v>0</v>
      </c>
      <c r="Q45" s="99" t="str">
        <f>Comp3!Q20</f>
        <v>Marcela López</v>
      </c>
      <c r="R45" s="162">
        <f>Comp3!R20</f>
        <v>0</v>
      </c>
      <c r="S45" s="51">
        <f>Comp3!S20</f>
        <v>0</v>
      </c>
      <c r="T45" s="128">
        <f>Comp3!T20</f>
        <v>0</v>
      </c>
      <c r="U45" s="88">
        <f>Comp3!U20</f>
        <v>0</v>
      </c>
      <c r="V45" s="100">
        <f>Comp3!V20</f>
        <v>0</v>
      </c>
      <c r="W45" s="99">
        <f>Comp3!W20</f>
        <v>0</v>
      </c>
      <c r="X45" s="101">
        <f>Comp3!X20</f>
        <v>0</v>
      </c>
    </row>
    <row r="46" spans="1:24" s="82" customFormat="1" ht="50.1" customHeight="1" thickBot="1" x14ac:dyDescent="0.3">
      <c r="A46" s="806" t="s">
        <v>73</v>
      </c>
      <c r="B46" s="72">
        <f>Comp3!B21</f>
        <v>0</v>
      </c>
      <c r="C46" s="73" t="str">
        <f>Comp3!C21</f>
        <v>Información de calidad y en lenguaje comprensible</v>
      </c>
      <c r="D46" s="72">
        <f>Comp3!D21</f>
        <v>0</v>
      </c>
      <c r="E46" s="72">
        <f>Comp3!E21</f>
        <v>0</v>
      </c>
      <c r="F46" s="93">
        <f>Comp3!F21</f>
        <v>0</v>
      </c>
      <c r="G46" s="63">
        <f>Comp3!G21</f>
        <v>0</v>
      </c>
      <c r="H46" s="75">
        <f>Comp3!H21</f>
        <v>1</v>
      </c>
      <c r="I46" s="156">
        <f>Comp3!I21</f>
        <v>1</v>
      </c>
      <c r="J46" s="316">
        <f>Comp3!J21</f>
        <v>1</v>
      </c>
      <c r="K46" s="167">
        <f>Comp3!K21</f>
        <v>0</v>
      </c>
      <c r="L46" s="79">
        <f>Comp3!L21</f>
        <v>0</v>
      </c>
      <c r="M46" s="80">
        <f>Comp3!M21</f>
        <v>0</v>
      </c>
      <c r="N46" s="75">
        <f>Comp3!N21</f>
        <v>2</v>
      </c>
      <c r="O46" s="76">
        <f>Comp3!O21</f>
        <v>2</v>
      </c>
      <c r="P46" s="77">
        <f>Comp3!P21</f>
        <v>1</v>
      </c>
      <c r="Q46" s="78">
        <f>Comp3!Q21</f>
        <v>0</v>
      </c>
      <c r="R46" s="79">
        <f>Comp3!R21</f>
        <v>0</v>
      </c>
      <c r="S46" s="129">
        <f>Comp3!S21</f>
        <v>0</v>
      </c>
      <c r="T46" s="75">
        <f>Comp3!T21</f>
        <v>4</v>
      </c>
      <c r="U46" s="76">
        <f>Comp3!U21</f>
        <v>4</v>
      </c>
      <c r="V46" s="77">
        <f>Comp3!V21</f>
        <v>1</v>
      </c>
      <c r="W46" s="78">
        <f>Comp3!W21</f>
        <v>0</v>
      </c>
      <c r="X46" s="79">
        <f>Comp3!X21</f>
        <v>0</v>
      </c>
    </row>
    <row r="47" spans="1:24" ht="370.5" customHeight="1" x14ac:dyDescent="0.25">
      <c r="A47" s="807"/>
      <c r="B47" s="94" t="str">
        <f>Comp3!B22</f>
        <v>1.1</v>
      </c>
      <c r="C47" s="126" t="str">
        <f>Comp3!C22</f>
        <v>Generar boletín  de  análisis de PQRS</v>
      </c>
      <c r="D47" s="126" t="str">
        <f>Comp3!D22</f>
        <v xml:space="preserve">Publicar boletín con análisis de PQRS </v>
      </c>
      <c r="E47" s="126" t="str">
        <f>Comp3!E22</f>
        <v>Direccion de Servicios y Atención</v>
      </c>
      <c r="F47" s="137">
        <f>Comp3!F22</f>
        <v>43434</v>
      </c>
      <c r="G47" s="48">
        <f>Comp3!G22</f>
        <v>0</v>
      </c>
      <c r="H47" s="130">
        <f>Comp3!H22</f>
        <v>0</v>
      </c>
      <c r="I47" s="154" t="str">
        <f>Comp3!I22</f>
        <v>En Avance</v>
      </c>
      <c r="J47" s="100">
        <f>Comp3!J22</f>
        <v>0</v>
      </c>
      <c r="K47" s="150" t="str">
        <f>Comp3!K22</f>
        <v>Marcela López</v>
      </c>
      <c r="L47" s="101" t="str">
        <f>Comp3!L22</f>
        <v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v>
      </c>
      <c r="M47" s="48">
        <f>Comp3!M22</f>
        <v>0</v>
      </c>
      <c r="N47" s="130">
        <f>Comp3!N22</f>
        <v>0</v>
      </c>
      <c r="O47" s="88" t="str">
        <f>Comp3!O22</f>
        <v>En Avance</v>
      </c>
      <c r="P47" s="100">
        <f>Comp3!P22</f>
        <v>0</v>
      </c>
      <c r="Q47" s="99" t="str">
        <f>Comp3!Q22</f>
        <v>Marcela López</v>
      </c>
      <c r="R47" s="101" t="str">
        <f>Comp3!R22</f>
        <v xml:space="preserve">Se verificó la información de acuerdo con las evidencias reportadas.
Evidencia: Publicación de boletín con análisis de PQRS del primer semestre de 2018, abril, mayo, junio y julio de 2018. WEB ICBF: https://www.icbf.gov.co/servicios/informes-boletines-pqrds e INTRANET ICBF:
http://www.icbf.gov.co/portal/page/portal/IntranetICBF/organigrama/SecretariaGeneral/ServiciosyAtencion/ProcesosYEventos/Boletines%20DSyA:Boletines:Tab
</v>
      </c>
      <c r="S47" s="51">
        <f>Comp3!S22</f>
        <v>0</v>
      </c>
      <c r="T47" s="130">
        <f>Comp3!T22</f>
        <v>1</v>
      </c>
      <c r="U47" s="88" t="str">
        <f>Comp3!U22</f>
        <v>Cumplida (DT)</v>
      </c>
      <c r="V47" s="100">
        <f>Comp3!V22</f>
        <v>0</v>
      </c>
      <c r="W47" s="99" t="str">
        <f>Comp3!W22</f>
        <v>Maritza Beltran</v>
      </c>
      <c r="X47" s="101" t="str">
        <f>Comp3!X22</f>
        <v>Se verificó la información de acuerdo con las evidencias reportadas.
Evidencia: Publicación de boletín con análisis de PQRS al mes de noviembre de 2018, tanto en la página Web como en la intranet:
WEB ICBF: https://www.icbf.gov.co/servicios/informes-boletines-pqrds
INTRANET ICBF: https://intranet.icbf.gov.co/secretaria-general/direccion-de-servicios-y-atencion/procesos-y-eventos
Actividad cumplida al 31 de diciembre de 2018.</v>
      </c>
    </row>
    <row r="48" spans="1:24" ht="112.5" customHeight="1" x14ac:dyDescent="0.25">
      <c r="A48" s="807"/>
      <c r="B48" s="94" t="str">
        <f>Comp3!B23</f>
        <v>1.2</v>
      </c>
      <c r="C48" s="126" t="str">
        <f>Comp3!C23</f>
        <v>Encuesta para identificar temática</v>
      </c>
      <c r="D48" s="126" t="str">
        <f>Comp3!D23</f>
        <v>(209) encuestas y/o consultas</v>
      </c>
      <c r="E48" s="126" t="str">
        <f>Comp3!E23</f>
        <v>Subdirección de  Monitoreo y Evaluación/Directores Regionales Coordinadores de CZ</v>
      </c>
      <c r="F48" s="137">
        <f>Comp3!F23</f>
        <v>43281</v>
      </c>
      <c r="G48" s="48">
        <f>Comp3!G23</f>
        <v>0</v>
      </c>
      <c r="H48" s="130">
        <f>Comp3!H23</f>
        <v>0</v>
      </c>
      <c r="I48" s="154" t="str">
        <f>Comp3!I23</f>
        <v>En Avance</v>
      </c>
      <c r="J48" s="100">
        <f>Comp3!J23</f>
        <v>0</v>
      </c>
      <c r="K48" s="150" t="str">
        <f>Comp3!K23</f>
        <v>Marcela López</v>
      </c>
      <c r="L48" s="101" t="str">
        <f>Comp3!L23</f>
        <v>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v>
      </c>
      <c r="M48" s="48">
        <f>Comp3!M23</f>
        <v>0</v>
      </c>
      <c r="N48" s="130">
        <f>Comp3!N23</f>
        <v>1</v>
      </c>
      <c r="O48" s="88" t="str">
        <f>Comp3!O23</f>
        <v>Cumplida (DT)</v>
      </c>
      <c r="P48" s="100">
        <f>Comp3!P23</f>
        <v>0</v>
      </c>
      <c r="Q48" s="99" t="str">
        <f>Comp3!Q23</f>
        <v>Marcela López</v>
      </c>
      <c r="R48" s="101" t="str">
        <f>Comp3!R23</f>
        <v>Se recibieron y consolidaron 209 encuestas sobre temas de interés para tratar en las mesas públicas lideradas por el ICBF. 
Evidencia: 209 encuestas de centros zonales y archivo en excel de consolidación de encuestas</v>
      </c>
      <c r="S48" s="51">
        <f>Comp3!S23</f>
        <v>0</v>
      </c>
      <c r="T48" s="130">
        <f>Comp3!T23</f>
        <v>1</v>
      </c>
      <c r="U48" s="88" t="str">
        <f>Comp3!U23</f>
        <v>Cumplida (FT)</v>
      </c>
      <c r="V48" s="100">
        <f>Comp3!V23</f>
        <v>0</v>
      </c>
      <c r="W48" s="99" t="str">
        <f>Comp3!W23</f>
        <v>Maritza Beltran</v>
      </c>
      <c r="X48" s="101" t="str">
        <f>Comp3!X23</f>
        <v xml:space="preserve">Se recibieron y consolidaron 209 encuestas sobre temas de interés para tratar en las mesas públicas lideradas por el ICBF. 
Evidencia: 209 encuestas de centros zonales y archivo en Excel de consolidación de encuestas
</v>
      </c>
    </row>
    <row r="49" spans="1:24" ht="141.75" customHeight="1" x14ac:dyDescent="0.25">
      <c r="A49" s="807"/>
      <c r="B49" s="94" t="str">
        <f>Comp3!B24</f>
        <v>1.3</v>
      </c>
      <c r="C49" s="126" t="str">
        <f>Comp3!C24</f>
        <v>Definir Contenidos mínimos de información para la Rendición Publica de Cuentas y Mesas Publicas en cada Regional / CZ</v>
      </c>
      <c r="D49" s="126" t="str">
        <f>Comp3!D24</f>
        <v>Contenidos mínimos de información para la RPC y MP en cada Regional / CZ definidos</v>
      </c>
      <c r="E49" s="126" t="str">
        <f>Comp3!E24</f>
        <v>Subdirección de  Monitoreo y Evaluación/Directores Regionales Coordinadores de CZ</v>
      </c>
      <c r="F49" s="137">
        <f>Comp3!F24</f>
        <v>42946</v>
      </c>
      <c r="G49" s="48">
        <f>Comp3!G24</f>
        <v>0</v>
      </c>
      <c r="H49" s="130">
        <f>Comp3!H24</f>
        <v>1</v>
      </c>
      <c r="I49" s="154" t="str">
        <f>Comp3!I24</f>
        <v>Cumplida (DT)</v>
      </c>
      <c r="J49" s="100">
        <f>Comp3!J24</f>
        <v>0</v>
      </c>
      <c r="K49" s="150" t="str">
        <f>Comp3!K24</f>
        <v>Marcela López</v>
      </c>
      <c r="L49" s="101" t="str">
        <f>Comp3!L24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v>
      </c>
      <c r="M49" s="48">
        <f>Comp3!M24</f>
        <v>0</v>
      </c>
      <c r="N49" s="130">
        <f>Comp3!N24</f>
        <v>1</v>
      </c>
      <c r="O49" s="88" t="str">
        <f>Comp3!O24</f>
        <v>Cumplida (DT)</v>
      </c>
      <c r="P49" s="100">
        <f>Comp3!P24</f>
        <v>0</v>
      </c>
      <c r="Q49" s="99" t="str">
        <f>Comp3!Q24</f>
        <v>Marcela López</v>
      </c>
      <c r="R49" s="162" t="str">
        <f>Comp3!R24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Actividad cumplida con corte a 30 de abril
</v>
      </c>
      <c r="S49" s="51">
        <f>Comp3!S24</f>
        <v>0</v>
      </c>
      <c r="T49" s="130">
        <f>Comp3!T24</f>
        <v>1</v>
      </c>
      <c r="U49" s="88" t="str">
        <f>Comp3!U24</f>
        <v>Cumplida (DT)</v>
      </c>
      <c r="V49" s="100">
        <f>Comp3!V24</f>
        <v>0</v>
      </c>
      <c r="W49" s="99" t="str">
        <f>Comp3!W24</f>
        <v>Marcela López</v>
      </c>
      <c r="X49" s="101" t="str">
        <f>Comp3!X24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Actividad cumplida con corte a 30 de abril
</v>
      </c>
    </row>
    <row r="50" spans="1:24" ht="124.5" customHeight="1" thickBot="1" x14ac:dyDescent="0.3">
      <c r="A50" s="807"/>
      <c r="B50" s="94" t="str">
        <f>Comp3!B25</f>
        <v>1.4</v>
      </c>
      <c r="C50" s="126" t="str">
        <f>Comp3!C25</f>
        <v xml:space="preserve">Publicar la información con antelación  de por lo menos 10 días a la fecha prevista para la realización de las Rendición Publica de Cuentas y Mesas Publicas   en Carteleras dispuestas por cada regional y/o zonal </v>
      </c>
      <c r="D50" s="126" t="str">
        <f>Comp3!D25</f>
        <v xml:space="preserve">confirmación de la publicación de las fechas de RPC y MP  por parte de las Direcciones Regionales </v>
      </c>
      <c r="E50" s="126" t="str">
        <f>Comp3!E25</f>
        <v>Direccion de Servicios y Atención/Directores Regionales Coordinadores de CZ</v>
      </c>
      <c r="F50" s="137">
        <f>Comp3!F25</f>
        <v>43008</v>
      </c>
      <c r="G50" s="48">
        <f>Comp3!G25</f>
        <v>0</v>
      </c>
      <c r="H50" s="130">
        <f>Comp3!H25</f>
        <v>0</v>
      </c>
      <c r="I50" s="154" t="str">
        <f>Comp3!I25</f>
        <v>En Avance</v>
      </c>
      <c r="J50" s="100">
        <f>Comp3!J25</f>
        <v>0</v>
      </c>
      <c r="K50" s="150" t="str">
        <f>Comp3!K25</f>
        <v>Marcela López</v>
      </c>
      <c r="L50" s="101" t="str">
        <f>Comp3!L25</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50" s="48">
        <f>Comp3!M25</f>
        <v>0</v>
      </c>
      <c r="N50" s="130">
        <f>Comp3!N25</f>
        <v>0</v>
      </c>
      <c r="O50" s="88" t="str">
        <f>Comp3!O25</f>
        <v>En Avance</v>
      </c>
      <c r="P50" s="100">
        <f>Comp3!P25</f>
        <v>0</v>
      </c>
      <c r="Q50" s="99" t="str">
        <f>Comp3!Q25</f>
        <v>Marcela López</v>
      </c>
      <c r="R50" s="101" t="str">
        <f>Comp3!R25</f>
        <v xml:space="preserve">Se publicó en las carteleras virtuales de los centros zonales la presentación de la información relacionada con la Rendición Pública de Cuentas  y Mesas Públicas. 
Evidencia: Registro fotográfico de presentación de la información relacionada con la Rendición Pública de Cuentas  y Mesas Públicas en carteleras virtuales de las Regionales:  Bolivar, Antioquia, Chocó, Córdoba. </v>
      </c>
      <c r="S50" s="51">
        <f>Comp3!S25</f>
        <v>0</v>
      </c>
      <c r="T50" s="130">
        <f>Comp3!T25</f>
        <v>1</v>
      </c>
      <c r="U50" s="88" t="str">
        <f>Comp3!U25</f>
        <v>Cumplida (FT)</v>
      </c>
      <c r="V50" s="100">
        <f>Comp3!V25</f>
        <v>0</v>
      </c>
      <c r="W50" s="99" t="str">
        <f>Comp3!W25</f>
        <v>Maritza Beltran</v>
      </c>
      <c r="X50" s="101" t="str">
        <f>Comp3!X25</f>
        <v xml:space="preserve">Se evidencia  confirmación de las Regionales Atlántico, Bogotá, Boyacá, Caldas, Casanare, Córdoba, Cundinamarca, Magdalena, Meta, Norte de Santander y Valle,  departamentos en los cuales se desarrollarían  MP y RPC a septiembre.
Evidencia:
ANTIOQUIA_ Fecha de MP o RPC: 21/09/2018, 17/09/2018, 28/09/2018 - fecha del correo electrónico de confirmación 23/07/2018                                                                                    
BOGOTÁ _ Fecha de MP o RPC:12/09/201813/09/2018, 14/09/2018,18/09/2018, 20/09/2018 -fecha del correo electrónico de confirmación 08/08/2018           
BOYACÁ _ Fecha de MP o RPC: 4/09/2018, 6/09/2018 -fecha del correo electrónico de confirmación 13/08/2018
CALDAS _ Fecha de MP o RPC: 12 y 21/09/2018 -fecha del correo electrónico de confirmación 12/10/2018
CASANARE _ Fecha de MP o RPC: 20/09/2018-fecha del correo electrónico de confirmación 16/08/2018
CÓRDOBA _ Fecha de MP o RPC: 6,14,19 y 20/09/2018-fecha del correo electrónico de confirmación  03/08/2018
CUNDINAMARCA _ Fecha de MP o RPC:  7,21 y 14/09/2018 -fecha del correo electrónico de confirmación 10/07/2018
MAGDALENA _ Fecha de MP o RPC:  12/09/2018 -fecha del correo electrónico de confirmación 10/07/2018
META _ Fecha de MP o RPC: 7/09/2018 -fecha del correo electrónico de confirmación 22/10/2018
NORTE DE SANTANDER _ Fecha de MP o RPC:  17,18 y 20/09/2018-fecha del correo electrónico de confirmación 10/07/2018 </v>
      </c>
    </row>
    <row r="51" spans="1:24" ht="113.25" hidden="1" customHeight="1" thickBot="1" x14ac:dyDescent="0.3">
      <c r="A51" s="807"/>
      <c r="B51" s="94">
        <f>Comp3!B26</f>
        <v>0</v>
      </c>
      <c r="C51" s="126">
        <f>Comp3!C26</f>
        <v>0</v>
      </c>
      <c r="D51" s="126">
        <f>Comp3!D26</f>
        <v>0</v>
      </c>
      <c r="E51" s="126">
        <f>Comp3!E26</f>
        <v>0</v>
      </c>
      <c r="F51" s="137">
        <f>Comp3!F26</f>
        <v>0</v>
      </c>
      <c r="G51" s="48">
        <f>Comp3!G26</f>
        <v>0</v>
      </c>
      <c r="H51" s="130">
        <f>Comp3!H26</f>
        <v>0</v>
      </c>
      <c r="I51" s="154">
        <f>Comp3!I26</f>
        <v>0</v>
      </c>
      <c r="J51" s="100">
        <f>Comp3!J26</f>
        <v>0</v>
      </c>
      <c r="K51" s="150" t="str">
        <f>Comp3!K26</f>
        <v>Marcela López</v>
      </c>
      <c r="L51" s="101">
        <f>Comp3!L26</f>
        <v>0</v>
      </c>
      <c r="M51" s="48">
        <f>Comp3!M26</f>
        <v>0</v>
      </c>
      <c r="N51" s="130">
        <f>Comp3!N26</f>
        <v>0</v>
      </c>
      <c r="O51" s="88">
        <f>Comp3!O26</f>
        <v>0</v>
      </c>
      <c r="P51" s="100">
        <f>Comp3!P26</f>
        <v>0</v>
      </c>
      <c r="Q51" s="99" t="str">
        <f>Comp3!Q26</f>
        <v>Marcela López</v>
      </c>
      <c r="R51" s="101">
        <f>Comp3!R26</f>
        <v>0</v>
      </c>
      <c r="S51" s="51">
        <f>Comp3!S26</f>
        <v>0</v>
      </c>
      <c r="T51" s="130">
        <f>Comp3!T26</f>
        <v>0</v>
      </c>
      <c r="U51" s="88">
        <f>Comp3!U26</f>
        <v>0</v>
      </c>
      <c r="V51" s="100">
        <f>Comp3!V26</f>
        <v>0</v>
      </c>
      <c r="W51" s="99">
        <f>Comp3!W26</f>
        <v>0</v>
      </c>
      <c r="X51" s="101">
        <f>Comp3!X26</f>
        <v>0</v>
      </c>
    </row>
    <row r="52" spans="1:24" ht="30" hidden="1" customHeight="1" thickBot="1" x14ac:dyDescent="0.3">
      <c r="A52" s="807"/>
      <c r="B52" s="94">
        <f>Comp3!B27</f>
        <v>0</v>
      </c>
      <c r="C52" s="126">
        <f>Comp3!C27</f>
        <v>0</v>
      </c>
      <c r="D52" s="126">
        <f>Comp3!D27</f>
        <v>0</v>
      </c>
      <c r="E52" s="126">
        <f>Comp3!E27</f>
        <v>0</v>
      </c>
      <c r="F52" s="137">
        <f>Comp3!F27</f>
        <v>0</v>
      </c>
      <c r="G52" s="48">
        <f>Comp3!G27</f>
        <v>0</v>
      </c>
      <c r="H52" s="130">
        <f>Comp3!H27</f>
        <v>0</v>
      </c>
      <c r="I52" s="154">
        <f>Comp3!I27</f>
        <v>0</v>
      </c>
      <c r="J52" s="100">
        <f>Comp3!J27</f>
        <v>0</v>
      </c>
      <c r="K52" s="150" t="str">
        <f>Comp3!K27</f>
        <v>Marcela López</v>
      </c>
      <c r="L52" s="101">
        <f>Comp3!L27</f>
        <v>0</v>
      </c>
      <c r="M52" s="48">
        <f>Comp3!M27</f>
        <v>0</v>
      </c>
      <c r="N52" s="130">
        <f>Comp3!N27</f>
        <v>0</v>
      </c>
      <c r="O52" s="88">
        <f>Comp3!O27</f>
        <v>0</v>
      </c>
      <c r="P52" s="100">
        <f>Comp3!P27</f>
        <v>0</v>
      </c>
      <c r="Q52" s="99" t="str">
        <f>Comp3!Q27</f>
        <v>Marcela López</v>
      </c>
      <c r="R52" s="101">
        <f>Comp3!R27</f>
        <v>0</v>
      </c>
      <c r="S52" s="51">
        <f>Comp3!S27</f>
        <v>0</v>
      </c>
      <c r="T52" s="130">
        <f>Comp3!T27</f>
        <v>0</v>
      </c>
      <c r="U52" s="88">
        <f>Comp3!U27</f>
        <v>0</v>
      </c>
      <c r="V52" s="100">
        <f>Comp3!V27</f>
        <v>0</v>
      </c>
      <c r="W52" s="99">
        <f>Comp3!W27</f>
        <v>0</v>
      </c>
      <c r="X52" s="101">
        <f>Comp3!X27</f>
        <v>0</v>
      </c>
    </row>
    <row r="53" spans="1:24" ht="30" hidden="1" customHeight="1" thickBot="1" x14ac:dyDescent="0.3">
      <c r="A53" s="860"/>
      <c r="B53" s="94">
        <f>Comp3!B28</f>
        <v>0</v>
      </c>
      <c r="C53" s="126">
        <f>Comp3!C28</f>
        <v>0</v>
      </c>
      <c r="D53" s="126">
        <f>Comp3!D28</f>
        <v>0</v>
      </c>
      <c r="E53" s="126">
        <f>Comp3!E28</f>
        <v>0</v>
      </c>
      <c r="F53" s="137">
        <f>Comp3!F28</f>
        <v>0</v>
      </c>
      <c r="G53" s="48">
        <f>Comp3!G28</f>
        <v>0</v>
      </c>
      <c r="H53" s="130">
        <f>Comp3!H28</f>
        <v>0</v>
      </c>
      <c r="I53" s="154">
        <f>Comp3!I28</f>
        <v>0</v>
      </c>
      <c r="J53" s="100">
        <f>Comp3!J28</f>
        <v>0</v>
      </c>
      <c r="K53" s="150" t="str">
        <f>Comp3!K28</f>
        <v>Marcela López</v>
      </c>
      <c r="L53" s="101">
        <f>Comp3!L28</f>
        <v>0</v>
      </c>
      <c r="M53" s="48">
        <f>Comp3!M28</f>
        <v>0</v>
      </c>
      <c r="N53" s="130">
        <f>Comp3!N28</f>
        <v>0</v>
      </c>
      <c r="O53" s="88">
        <f>Comp3!O28</f>
        <v>0</v>
      </c>
      <c r="P53" s="100">
        <f>Comp3!P28</f>
        <v>0</v>
      </c>
      <c r="Q53" s="99" t="str">
        <f>Comp3!Q28</f>
        <v>Marcela López</v>
      </c>
      <c r="R53" s="101">
        <f>Comp3!R28</f>
        <v>0</v>
      </c>
      <c r="S53" s="51">
        <f>Comp3!S28</f>
        <v>0</v>
      </c>
      <c r="T53" s="130">
        <f>Comp3!T28</f>
        <v>0</v>
      </c>
      <c r="U53" s="88">
        <f>Comp3!U28</f>
        <v>0</v>
      </c>
      <c r="V53" s="100">
        <f>Comp3!V28</f>
        <v>0</v>
      </c>
      <c r="W53" s="99">
        <f>Comp3!W28</f>
        <v>0</v>
      </c>
      <c r="X53" s="101">
        <f>Comp3!X28</f>
        <v>0</v>
      </c>
    </row>
    <row r="54" spans="1:24" s="82" customFormat="1" ht="50.1" customHeight="1" thickBot="1" x14ac:dyDescent="0.3">
      <c r="A54" s="806" t="s">
        <v>74</v>
      </c>
      <c r="B54" s="72">
        <f>Comp3!B29</f>
        <v>0</v>
      </c>
      <c r="C54" s="73" t="str">
        <f>Comp3!C29</f>
        <v>Diálogo de doble vía con la ciudadanía y sus organizaciones</v>
      </c>
      <c r="D54" s="72">
        <f>Comp3!D29</f>
        <v>0</v>
      </c>
      <c r="E54" s="72">
        <f>Comp3!E29</f>
        <v>0</v>
      </c>
      <c r="F54" s="93">
        <f>Comp3!F29</f>
        <v>0</v>
      </c>
      <c r="G54" s="63">
        <f>Comp3!G29</f>
        <v>0</v>
      </c>
      <c r="H54" s="75">
        <f>Comp3!H29</f>
        <v>1</v>
      </c>
      <c r="I54" s="156">
        <f>Comp3!I29</f>
        <v>1</v>
      </c>
      <c r="J54" s="316">
        <f>Comp3!J29</f>
        <v>1</v>
      </c>
      <c r="K54" s="167">
        <f>Comp3!K29</f>
        <v>0</v>
      </c>
      <c r="L54" s="79">
        <f>Comp3!L29</f>
        <v>0</v>
      </c>
      <c r="M54" s="80">
        <f>Comp3!M29</f>
        <v>0</v>
      </c>
      <c r="N54" s="75">
        <f>Comp3!N29</f>
        <v>2</v>
      </c>
      <c r="O54" s="76">
        <f>Comp3!O29</f>
        <v>2</v>
      </c>
      <c r="P54" s="77">
        <f>Comp3!P29</f>
        <v>1</v>
      </c>
      <c r="Q54" s="78">
        <f>Comp3!Q29</f>
        <v>0</v>
      </c>
      <c r="R54" s="79">
        <f>Comp3!R29</f>
        <v>0</v>
      </c>
      <c r="S54" s="129">
        <f>Comp3!S29</f>
        <v>0</v>
      </c>
      <c r="T54" s="75">
        <f>Comp3!T29</f>
        <v>4</v>
      </c>
      <c r="U54" s="76">
        <f>Comp3!U29</f>
        <v>4</v>
      </c>
      <c r="V54" s="77">
        <f>Comp3!V29</f>
        <v>1</v>
      </c>
      <c r="W54" s="78">
        <f>Comp3!W29</f>
        <v>0</v>
      </c>
      <c r="X54" s="79">
        <f>Comp3!X29</f>
        <v>0</v>
      </c>
    </row>
    <row r="55" spans="1:24" ht="136.5" customHeight="1" x14ac:dyDescent="0.25">
      <c r="A55" s="807"/>
      <c r="B55" s="94" t="str">
        <f>Comp3!B30</f>
        <v>2.1</v>
      </c>
      <c r="C55" s="126" t="str">
        <f>Comp3!C30</f>
        <v>Definir metodología participativa para cada una las audiencias públicas de Rendición Publica de Cuentas y Mesas Publicas</v>
      </c>
      <c r="D55" s="126" t="str">
        <f>Comp3!D30</f>
        <v>Metodología participativa definida para las audiencias de RPC y MP</v>
      </c>
      <c r="E55" s="126" t="str">
        <f>Comp3!E30</f>
        <v xml:space="preserve">Subdirección de  Monitoreo y Evaluación </v>
      </c>
      <c r="F55" s="137">
        <f>Comp3!F30</f>
        <v>43311</v>
      </c>
      <c r="G55" s="48">
        <f>Comp3!G30</f>
        <v>0</v>
      </c>
      <c r="H55" s="130">
        <f>Comp3!H30</f>
        <v>1</v>
      </c>
      <c r="I55" s="154" t="str">
        <f>Comp3!I30</f>
        <v>Cumplida (DT)</v>
      </c>
      <c r="J55" s="100">
        <f>Comp3!J30</f>
        <v>0</v>
      </c>
      <c r="K55" s="150" t="str">
        <f>Comp3!K30</f>
        <v>Marcela López</v>
      </c>
      <c r="L55" s="101" t="str">
        <f>Comp3!L30</f>
        <v>Se entregó la metodología participativa definida para audiencias de RPC y MS a las Regionales 
Evidencia: Caja de Herramientas
 \\172.16.9.31\ArchivosICBF\Direccion de Planeación\Caja de Herramientas MP y RPC 2018\Caja de Herramientas 2018\</v>
      </c>
      <c r="M55" s="48">
        <f>Comp3!M30</f>
        <v>0</v>
      </c>
      <c r="N55" s="130">
        <f>Comp3!N30</f>
        <v>1</v>
      </c>
      <c r="O55" s="88" t="str">
        <f>Comp3!O30</f>
        <v>Cumplida (DT)</v>
      </c>
      <c r="P55" s="100">
        <f>Comp3!P30</f>
        <v>0</v>
      </c>
      <c r="Q55" s="99" t="str">
        <f>Comp3!Q30</f>
        <v>Marcela López</v>
      </c>
      <c r="R55" s="101" t="str">
        <f>Comp3!R30</f>
        <v>Se entregó la metodología participativa definida para audiencias de RPC y MS a las Regionales 
Evidencia: Caja de Herramientas
 \\172.16.9.31\ArchivosICBF\Direccion de Planeación\Caja de Herramientas MP y RPC 2018\Caja de Herramientas 2018\
Actividad cumplida con corte a 30 de abril</v>
      </c>
      <c r="S55" s="51">
        <f>Comp3!S30</f>
        <v>0</v>
      </c>
      <c r="T55" s="130">
        <f>Comp3!T30</f>
        <v>1</v>
      </c>
      <c r="U55" s="88" t="str">
        <f>Comp3!U30</f>
        <v>Cumplida (DT)</v>
      </c>
      <c r="V55" s="100">
        <f>Comp3!V30</f>
        <v>0</v>
      </c>
      <c r="W55" s="99" t="str">
        <f>Comp3!W30</f>
        <v>Marcela López</v>
      </c>
      <c r="X55" s="101" t="str">
        <f>Comp3!X30</f>
        <v>Se entregó la metodología participativa definida para audiencias de RPC y MS a las Regionales 
Evidencia: Caja de Herramientas
 \\172.16.9.31\ArchivosICBF\Direccion de Planeación\Caja de Herramientas MP y RPC 2018\Caja de Herramientas 2018\
Actividad cumplida con corte a 30 de abril</v>
      </c>
    </row>
    <row r="56" spans="1:24" ht="104.25" customHeight="1" x14ac:dyDescent="0.25">
      <c r="A56" s="807"/>
      <c r="B56" s="94" t="str">
        <f>Comp3!B31</f>
        <v>2.2</v>
      </c>
      <c r="C56" s="126" t="str">
        <f>Comp3!C31</f>
        <v>Realizar audiencias publicas,  (209) MP y (33) RPC</v>
      </c>
      <c r="D56" s="126" t="str">
        <f>Comp3!D31</f>
        <v>mesas y rendición de cuentas programadas  realizadas</v>
      </c>
      <c r="E56" s="126" t="str">
        <f>Comp3!E31</f>
        <v>Subdirección de  Monitoreo y Evaluación / Directores Regionales Coordinadores de CZ</v>
      </c>
      <c r="F56" s="137">
        <f>Comp3!F31</f>
        <v>43464</v>
      </c>
      <c r="G56" s="48">
        <f>Comp3!G31</f>
        <v>0</v>
      </c>
      <c r="H56" s="130">
        <f>Comp3!H31</f>
        <v>0</v>
      </c>
      <c r="I56" s="154" t="str">
        <f>Comp3!I31</f>
        <v>Sin Avance</v>
      </c>
      <c r="J56" s="100">
        <f>Comp3!J31</f>
        <v>0</v>
      </c>
      <c r="K56" s="150" t="str">
        <f>Comp3!K31</f>
        <v>Marcela López</v>
      </c>
      <c r="L56" s="101" t="str">
        <f>Comp3!L31</f>
        <v>No se presentó evidencia de avance o cumplimiento</v>
      </c>
      <c r="M56" s="48">
        <f>Comp3!M31</f>
        <v>0</v>
      </c>
      <c r="N56" s="130">
        <f>Comp3!N31</f>
        <v>0</v>
      </c>
      <c r="O56" s="88" t="str">
        <f>Comp3!O31</f>
        <v>En Avance</v>
      </c>
      <c r="P56" s="100">
        <f>Comp3!P31</f>
        <v>0</v>
      </c>
      <c r="Q56" s="99" t="str">
        <f>Comp3!Q31</f>
        <v>Marcela López</v>
      </c>
      <c r="R56" s="101" t="str">
        <f>Comp3!R31</f>
        <v xml:space="preserve">Se realizo el 14 de junio la Mesa Pública  y Rendición de Cuentas 2018 del Centro Zonal CZ Mompox - municipio de Cicuco que corresponde a la Regional Bolivar.  
Evidencia: Informe de supervisión del Contrato 1830 AGE Andinos, radicado el 31 de julio de 2018 con el  No. I-2018-076893-0101
</v>
      </c>
      <c r="S56" s="51">
        <f>Comp3!S31</f>
        <v>0</v>
      </c>
      <c r="T56" s="130">
        <f>Comp3!T31</f>
        <v>1</v>
      </c>
      <c r="U56" s="88" t="str">
        <f>Comp3!U31</f>
        <v>Cumplida (DT)</v>
      </c>
      <c r="V56" s="100">
        <f>Comp3!V31</f>
        <v>0</v>
      </c>
      <c r="W56" s="99" t="str">
        <f>Comp3!W31</f>
        <v>Maritza Beltran</v>
      </c>
      <c r="X56" s="101" t="str">
        <f>Comp3!X31</f>
        <v xml:space="preserve">De la evidencia aportada se puede determinar que de las 212 actas que e se reportan producto de las Mesas públicas  y 33 Actas de ejercicios de Rendión de cuentas adelantado.
Evidencia: Actas y listas de asistencia de los ejercicios de mesas públicas y rendición de cuentas.
</v>
      </c>
    </row>
    <row r="57" spans="1:24" ht="99" customHeight="1" x14ac:dyDescent="0.25">
      <c r="A57" s="807"/>
      <c r="B57" s="94" t="str">
        <f>Comp3!B32</f>
        <v>2.3</v>
      </c>
      <c r="C57" s="126" t="str">
        <f>Comp3!C32</f>
        <v>Promover la conformación y gestión de grupos de control social a las modalidades de atención en primera infancia</v>
      </c>
      <c r="D57" s="126" t="str">
        <f>Comp3!D32</f>
        <v>un total de 1000 Jornadas de Socialización por parte de las EAS que prestan servicio de atención a la Primera Infancia.</v>
      </c>
      <c r="E57" s="126" t="str">
        <f>Comp3!E32</f>
        <v>Dirección de Primera Infancia/ EAS/ Directores Regionales Coordinadores de CZ</v>
      </c>
      <c r="F57" s="137">
        <f>Comp3!F32</f>
        <v>43464</v>
      </c>
      <c r="G57" s="48">
        <f>Comp3!G32</f>
        <v>0</v>
      </c>
      <c r="H57" s="130">
        <f>Comp3!H32</f>
        <v>0</v>
      </c>
      <c r="I57" s="154" t="str">
        <f>Comp3!I32</f>
        <v>Sin Avance</v>
      </c>
      <c r="J57" s="100">
        <f>Comp3!J32</f>
        <v>0</v>
      </c>
      <c r="K57" s="150" t="str">
        <f>Comp3!K32</f>
        <v>Marcela López</v>
      </c>
      <c r="L57" s="101" t="str">
        <f>Comp3!L32</f>
        <v>No se presentó evidencia de avance o cumplimiento</v>
      </c>
      <c r="M57" s="48">
        <f>Comp3!M32</f>
        <v>0</v>
      </c>
      <c r="N57" s="130">
        <f>Comp3!N32</f>
        <v>1</v>
      </c>
      <c r="O57" s="88" t="str">
        <f>Comp3!O32</f>
        <v>Cumplida (DT)</v>
      </c>
      <c r="P57" s="100">
        <f>Comp3!P32</f>
        <v>0</v>
      </c>
      <c r="Q57" s="99" t="str">
        <f>Comp3!Q32</f>
        <v>Marcela López</v>
      </c>
      <c r="R57" s="162" t="str">
        <f>Comp3!R32</f>
        <v>Realización de 1067 Jornadas de Socialización por parte de las EAS que prestan servicio de atención a la Primera Infancia.
Evidencia: Matriz de excel con ranking  de control social de la EAS 2018</v>
      </c>
      <c r="S57" s="51">
        <f>Comp3!S32</f>
        <v>0</v>
      </c>
      <c r="T57" s="130">
        <f>Comp3!T32</f>
        <v>1</v>
      </c>
      <c r="U57" s="88" t="str">
        <f>Comp3!U32</f>
        <v>Cumplida (DT)</v>
      </c>
      <c r="V57" s="100">
        <f>Comp3!V32</f>
        <v>0</v>
      </c>
      <c r="W57" s="99" t="str">
        <f>Comp3!W32</f>
        <v>Marcela López</v>
      </c>
      <c r="X57" s="101" t="str">
        <f>Comp3!X32</f>
        <v>Realización de 1067 Jornadas de Socialización por parte de las EAS que prestan servicio de atención a la Primera Infancia.
Evidencia: Matriz de Excel con ranking  de control social de la EAS 2018
Actividad Cumplida con corte al 30 de agosto del 2018.</v>
      </c>
    </row>
    <row r="58" spans="1:24" ht="125.25" customHeight="1" thickBot="1" x14ac:dyDescent="0.3">
      <c r="A58" s="861"/>
      <c r="B58" s="94" t="str">
        <f>Comp3!B33</f>
        <v>2.4</v>
      </c>
      <c r="C58" s="126" t="str">
        <f>Comp3!C33</f>
        <v>Utilizar los canales  electrónicos de comunicación, durante todo el proceso de rendición de cuentas</v>
      </c>
      <c r="D58" s="126" t="str">
        <f>Comp3!D33</f>
        <v>Canales de comunicación: Carteleras virtuales y redes sociales utilizadas desde la convocatoria, publicación de la rendición de cuentas</v>
      </c>
      <c r="E58" s="126" t="str">
        <f>Comp3!E33</f>
        <v>Enlace Servicios y Atención, Enlace comunicaciones/ Directores Regionales Coordinadores de CZ</v>
      </c>
      <c r="F58" s="137">
        <f>Comp3!F33</f>
        <v>43464</v>
      </c>
      <c r="G58" s="48">
        <f>Comp3!G33</f>
        <v>0</v>
      </c>
      <c r="H58" s="130">
        <f>Comp3!H33</f>
        <v>0</v>
      </c>
      <c r="I58" s="154" t="str">
        <f>Comp3!I33</f>
        <v>En Avance</v>
      </c>
      <c r="J58" s="100">
        <f>Comp3!J33</f>
        <v>0</v>
      </c>
      <c r="K58" s="150" t="str">
        <f>Comp3!K33</f>
        <v>Marcela López</v>
      </c>
      <c r="L58" s="101" t="str">
        <f>Comp3!L33</f>
        <v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v>
      </c>
      <c r="M58" s="48">
        <f>Comp3!M33</f>
        <v>0</v>
      </c>
      <c r="N58" s="130">
        <f>Comp3!N33</f>
        <v>0</v>
      </c>
      <c r="O58" s="88" t="str">
        <f>Comp3!O33</f>
        <v>En Avance</v>
      </c>
      <c r="P58" s="100">
        <f>Comp3!P33</f>
        <v>0</v>
      </c>
      <c r="Q58" s="99" t="str">
        <f>Comp3!Q33</f>
        <v>Marcela López</v>
      </c>
      <c r="R58" s="162" t="str">
        <f>Comp3!R33</f>
        <v xml:space="preserve">Utilización de canales electrónicos de comunicación (carteleras virtuales y redes sociales) para la convocatoria  de la rendición de cuentas en 11 regionales
Evidencia:Presentación en multimedia para carteleras virtuales en 11 regionales: Antioquia, Atlántico, Bogotá, Bolivar, Boyacá, Casanare, Chocó, Córdoba, Cundinamarca, Magdalena y Norte de Santander. 
Publicación de 4 mensajes twitter, 2 boletines VIVE ICBF y publicación en página institucional de la entidad. </v>
      </c>
      <c r="S58" s="51">
        <f>Comp3!S33</f>
        <v>0</v>
      </c>
      <c r="T58" s="130">
        <f>Comp3!T33</f>
        <v>1</v>
      </c>
      <c r="U58" s="88" t="str">
        <f>Comp3!U33</f>
        <v>Cumplida (DT)</v>
      </c>
      <c r="V58" s="100">
        <f>Comp3!V33</f>
        <v>0</v>
      </c>
      <c r="W58" s="99" t="str">
        <f>Comp3!W33</f>
        <v>Maritza Beltran</v>
      </c>
      <c r="X58" s="101" t="str">
        <f>Comp3!X33</f>
        <v xml:space="preserve">Utilización de canales electrónicos de comunicación (carteleras virtuales y redes sociales) para la convocatoria  de la rendición de cuentas:
Evidencia: Presentaciones multimedia en las diferentes regionales y centros zonales .  Publicaciones Twitter de las mesas publicas sobre alimentos de alto valor nutricional (Santiago - Tolú de Sucre, Regional Vaupés, Regional Quindío), Mesa de Participación Niñez y Adolescencia (Valledupar - Cesar).
</v>
      </c>
    </row>
    <row r="59" spans="1:24" ht="15.75" hidden="1" thickBot="1" x14ac:dyDescent="0.3">
      <c r="A59" s="860"/>
      <c r="B59" s="94">
        <f>Comp3!B34</f>
        <v>0</v>
      </c>
      <c r="C59" s="126">
        <f>Comp3!C34</f>
        <v>0</v>
      </c>
      <c r="D59" s="126">
        <f>Comp3!D34</f>
        <v>0</v>
      </c>
      <c r="E59" s="126">
        <f>Comp3!E34</f>
        <v>0</v>
      </c>
      <c r="F59" s="137">
        <f>Comp3!F34</f>
        <v>0</v>
      </c>
      <c r="G59" s="48">
        <f>Comp3!G34</f>
        <v>0</v>
      </c>
      <c r="H59" s="130">
        <f>Comp3!H34</f>
        <v>0</v>
      </c>
      <c r="I59" s="154">
        <f>Comp3!I34</f>
        <v>0</v>
      </c>
      <c r="J59" s="100">
        <f>Comp3!J34</f>
        <v>0</v>
      </c>
      <c r="K59" s="150" t="str">
        <f>Comp3!K34</f>
        <v>Marcela López</v>
      </c>
      <c r="L59" s="101">
        <f>Comp3!L34</f>
        <v>0</v>
      </c>
      <c r="M59" s="48">
        <f>Comp3!M34</f>
        <v>0</v>
      </c>
      <c r="N59" s="130">
        <f>Comp3!N34</f>
        <v>0</v>
      </c>
      <c r="O59" s="88">
        <f>Comp3!O34</f>
        <v>0</v>
      </c>
      <c r="P59" s="100">
        <f>Comp3!P34</f>
        <v>0</v>
      </c>
      <c r="Q59" s="99" t="str">
        <f>Comp3!Q34</f>
        <v>Marcela López</v>
      </c>
      <c r="R59" s="101">
        <f>Comp3!R34</f>
        <v>0</v>
      </c>
      <c r="S59" s="51">
        <f>Comp3!S34</f>
        <v>0</v>
      </c>
      <c r="T59" s="130">
        <f>Comp3!T34</f>
        <v>0</v>
      </c>
      <c r="U59" s="88">
        <f>Comp3!U34</f>
        <v>0</v>
      </c>
      <c r="V59" s="100">
        <f>Comp3!V34</f>
        <v>0</v>
      </c>
      <c r="W59" s="99">
        <f>Comp3!W34</f>
        <v>0</v>
      </c>
      <c r="X59" s="101">
        <f>Comp3!X34</f>
        <v>0</v>
      </c>
    </row>
    <row r="60" spans="1:24" s="82" customFormat="1" ht="50.1" customHeight="1" thickBot="1" x14ac:dyDescent="0.3">
      <c r="A60" s="806" t="s">
        <v>75</v>
      </c>
      <c r="B60" s="72">
        <f>Comp3!B35</f>
        <v>0</v>
      </c>
      <c r="C60" s="73" t="str">
        <f>Comp3!C35</f>
        <v>Incentivos para motivar la cultura de la rendición y petición de cuentas</v>
      </c>
      <c r="D60" s="72">
        <f>Comp3!D35</f>
        <v>0</v>
      </c>
      <c r="E60" s="72">
        <f>Comp3!E35</f>
        <v>0</v>
      </c>
      <c r="F60" s="93">
        <f>Comp3!F35</f>
        <v>0</v>
      </c>
      <c r="G60" s="63">
        <f>Comp3!G35</f>
        <v>0</v>
      </c>
      <c r="H60" s="75">
        <f>Comp3!H35</f>
        <v>0</v>
      </c>
      <c r="I60" s="156">
        <f>Comp3!I35</f>
        <v>0</v>
      </c>
      <c r="J60" s="316" t="str">
        <f>Comp3!J35</f>
        <v>No se programaron actividades relacionadas con este objetivo</v>
      </c>
      <c r="K60" s="167">
        <f>Comp3!K35</f>
        <v>0</v>
      </c>
      <c r="L60" s="79">
        <f>Comp3!L35</f>
        <v>0</v>
      </c>
      <c r="M60" s="80">
        <f>Comp3!M35</f>
        <v>0</v>
      </c>
      <c r="N60" s="75">
        <f>Comp3!N35</f>
        <v>0</v>
      </c>
      <c r="O60" s="76">
        <f>Comp3!O35</f>
        <v>0</v>
      </c>
      <c r="P60" s="316" t="str">
        <f>Comp3!P35</f>
        <v>No se programaron actividades relacionadas con este objetivo</v>
      </c>
      <c r="Q60" s="78">
        <f>Comp3!Q35</f>
        <v>0</v>
      </c>
      <c r="R60" s="79">
        <f>Comp3!R35</f>
        <v>0</v>
      </c>
      <c r="S60" s="129">
        <f>Comp3!S35</f>
        <v>0</v>
      </c>
      <c r="T60" s="75">
        <f>Comp3!T35</f>
        <v>4</v>
      </c>
      <c r="U60" s="76">
        <f>Comp3!U35</f>
        <v>3</v>
      </c>
      <c r="V60" s="77">
        <f>Comp3!V35</f>
        <v>0.75</v>
      </c>
      <c r="W60" s="78">
        <f>Comp3!W35</f>
        <v>0</v>
      </c>
      <c r="X60" s="79">
        <f>Comp3!X35</f>
        <v>0</v>
      </c>
    </row>
    <row r="61" spans="1:24" ht="144" customHeight="1" x14ac:dyDescent="0.25">
      <c r="A61" s="807"/>
      <c r="B61" s="94" t="str">
        <f>Comp3!B36</f>
        <v>3.1</v>
      </c>
      <c r="C61" s="126" t="str">
        <f>Comp3!C36</f>
        <v>Actualizar y desarrollar en el  curso virtual de trasparencia  el modulo  de rendición de cuentas,  con los servidores públicos    mediante  el acompañamiento y socialización del mismo, con el fin de interiorizar la cultura de rendición de cuentas</v>
      </c>
      <c r="D61" s="126" t="str">
        <f>Comp3!D36</f>
        <v xml:space="preserve">Promoción de la cultura de Rendición de Cuentas promocionada a través del curso 
(25% de los inscritos en el aula virtual de transparencia  logren la certificación) </v>
      </c>
      <c r="E61" s="126" t="str">
        <f>Comp3!E36</f>
        <v xml:space="preserve">Dirección de Planeación y Control de Gestión/ Subdirección de Monitoreo y Evaluación,  Gestión Humana, Dirección de Servicios y Atención </v>
      </c>
      <c r="F61" s="137">
        <f>Comp3!F36</f>
        <v>43464</v>
      </c>
      <c r="G61" s="48">
        <f>Comp3!G36</f>
        <v>0</v>
      </c>
      <c r="H61" s="130">
        <f>Comp3!H36</f>
        <v>0</v>
      </c>
      <c r="I61" s="154" t="str">
        <f>Comp3!I36</f>
        <v>N/A</v>
      </c>
      <c r="J61" s="100">
        <f>Comp3!J36</f>
        <v>0</v>
      </c>
      <c r="K61" s="150" t="str">
        <f>Comp3!K36</f>
        <v>Marcela López</v>
      </c>
      <c r="L61" s="101" t="str">
        <f>Comp3!L36</f>
        <v xml:space="preserve">La periodicidad del reporte de esta actividad es semestral por lo tanto aún no inicia. </v>
      </c>
      <c r="M61" s="48">
        <f>Comp3!M36</f>
        <v>0</v>
      </c>
      <c r="N61" s="130">
        <f>Comp3!N36</f>
        <v>0</v>
      </c>
      <c r="O61" s="88" t="str">
        <f>Comp3!O36</f>
        <v>En Avance</v>
      </c>
      <c r="P61" s="100">
        <f>Comp3!P36</f>
        <v>0</v>
      </c>
      <c r="Q61" s="99" t="str">
        <f>Comp3!Q36</f>
        <v>Marcela López</v>
      </c>
      <c r="R61" s="101" t="str">
        <f>Comp3!R36</f>
        <v xml:space="preserve">Se construyó la presentación en power point de los contenidos del curso virtual de trasparencia  (módulo  de rendición de cuentas)
Evidencia: Presentación en power point "Estrategia de transparencia del ICBF".  
</v>
      </c>
      <c r="S61" s="51">
        <f>Comp3!S36</f>
        <v>0</v>
      </c>
      <c r="T61" s="130">
        <f>Comp3!T36</f>
        <v>1</v>
      </c>
      <c r="U61" s="88" t="str">
        <f>Comp3!U36</f>
        <v>Cumplida (DT)</v>
      </c>
      <c r="V61" s="100">
        <f>Comp3!V36</f>
        <v>0</v>
      </c>
      <c r="W61" s="99" t="str">
        <f>Comp3!W36</f>
        <v>Maritza Beltran</v>
      </c>
      <c r="X61" s="101" t="str">
        <f>Comp3!X36</f>
        <v xml:space="preserve">Se evidencia el informe por parte de la DGH del resultado del aula virtual- modulo estrategia de transparencia, participación y buen gobierno, con los resultados de los participantes que aprobaron, los cuales fueron 76 de 122 inscritos, cumpliéndose la meta del 25% de los inscritos certificados. 
Evidencia: Reporte de curso Aula Virtual - Modulo de Transparencia, participación y buen gobierno.
</v>
      </c>
    </row>
    <row r="62" spans="1:24" ht="254.25" customHeight="1" x14ac:dyDescent="0.25">
      <c r="A62" s="807"/>
      <c r="B62" s="94" t="str">
        <f>Comp3!B37</f>
        <v>3.2</v>
      </c>
      <c r="C62" s="126" t="str">
        <f>Comp3!C37</f>
        <v xml:space="preserve">Socializar y visibilizar la información </v>
      </c>
      <c r="D62" s="126" t="str">
        <f>Comp3!D37</f>
        <v>Estrategia de Comunicación: 
de transparencia</v>
      </c>
      <c r="E62" s="126" t="str">
        <f>Comp3!E37</f>
        <v xml:space="preserve">Oficina Asesora de Comunicaciones/ Subdirección de  Monitoreo y Evaluación </v>
      </c>
      <c r="F62" s="137">
        <f>Comp3!F37</f>
        <v>43464</v>
      </c>
      <c r="G62" s="48">
        <f>Comp3!G37</f>
        <v>0</v>
      </c>
      <c r="H62" s="130">
        <f>Comp3!H37</f>
        <v>0</v>
      </c>
      <c r="I62" s="154" t="str">
        <f>Comp3!I37</f>
        <v>En Avance</v>
      </c>
      <c r="J62" s="100">
        <f>Comp3!J37</f>
        <v>0</v>
      </c>
      <c r="K62" s="169" t="str">
        <f>Comp3!K37</f>
        <v>Marcela López</v>
      </c>
      <c r="L62" s="132" t="str">
        <f>Comp3!L37</f>
        <v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v>
      </c>
      <c r="M62" s="48">
        <f>Comp3!M37</f>
        <v>0</v>
      </c>
      <c r="N62" s="130">
        <f>Comp3!N37</f>
        <v>0</v>
      </c>
      <c r="O62" s="88" t="str">
        <f>Comp3!O37</f>
        <v>En Avance</v>
      </c>
      <c r="P62" s="100">
        <f>Comp3!P37</f>
        <v>0</v>
      </c>
      <c r="Q62" s="131" t="str">
        <f>Comp3!Q37</f>
        <v>Marcela López</v>
      </c>
      <c r="R62" s="132" t="str">
        <f>Comp3!R37</f>
        <v xml:space="preserve">Se hacen 3 publicaciones de transparencia en el boletín semanal Vive ICBF  en los boletines No 15 sobre Plan Estrategico de Tecnologias de la Información ICBF Peti 2016-2018, boletín No 17 sobre el Día nacional de la lucha contra la corrupción,  boletín No. 18 sobre el Plan Anticorrupción y de Atención al Ciudadano, boletín No 19 sobre rendición de cuentas, boletín No 20 sobre resolución de costos de reproducción de documentos expedidos por el ICBF, boletín No 21 sobre los riesgos de corrupción, boletín No 22 sobre cultura de la transparencia, boletín No 23 sobre transfusión de confianza al corazón institucional con la metodología de laboratorio cívico, boletín No 25 sobre informe de rendición de cuentas por la paz, boletín No 26 sobre cronograma de realización de rendición de cuentas y mesas públicas 2018, boletín No 28 sobre primera mesa pública de un centro zonal, realizada por medios virtuales y boletín No 30 sobre dialogos ciudadanos con beneficiarios de primera infancia. 
Evidencia: Boletín No 15 del 7 de mayo, boletín No 17 del 21 de mayo, boletín No 18 del 28 de mayo, boletín No 19 del 10 de junio, boletín No 20 del 17 de junio, boletín No 21 del 24 de junio, boletín No 22 del 30 de junio, boletín No 23 del 02 de julio, boletín No 25 del 16 de julio, boletín No 26 del 23 de julio, boletín No 28 del 6 de agosto y boletín No 30 del 21 de agosto. </v>
      </c>
      <c r="S62" s="51">
        <f>Comp3!S37</f>
        <v>0</v>
      </c>
      <c r="T62" s="130">
        <f>Comp3!T37</f>
        <v>1</v>
      </c>
      <c r="U62" s="88" t="str">
        <f>Comp3!U37</f>
        <v>Cumplida (DT)</v>
      </c>
      <c r="V62" s="100">
        <f>Comp3!V37</f>
        <v>0</v>
      </c>
      <c r="W62" s="131" t="str">
        <f>Comp3!W37</f>
        <v>Maritza Beltran</v>
      </c>
      <c r="X62" s="132" t="str">
        <f>Comp3!X37</f>
        <v xml:space="preserve">Como estrategia de comunicación en el tema de trasparencia se ha realizado la publicación  en el boletín Interno evidenciando para el tercer cuatrimestre publicaciones en los temas de Riesgos de Corrupción y Rendición de Cuentas y mesas públicas.
Evidencia:  publicaciones en el Boletín interno Vive ICBF: El 10 de septiembre en el boletín No. 33 se pública, El 17 de septiembre en el boletín 34, el 8 de octubre en el boletín 37, el 29 de octubre en el boletín 40 sobre, el 4, 12 y 19 de Noviembre, El 3, 17, 24 de diciembre en el boletín No. 44, 46 y 47.
</v>
      </c>
    </row>
    <row r="63" spans="1:24" ht="81" customHeight="1" x14ac:dyDescent="0.25">
      <c r="A63" s="807"/>
      <c r="B63" s="94" t="str">
        <f>Comp3!B38</f>
        <v>3.3</v>
      </c>
      <c r="C63" s="126" t="str">
        <f>Comp3!C38</f>
        <v>Diseñar estrategia que permita articular la información de las MP para retroalimentar en las RPC</v>
      </c>
      <c r="D63" s="126" t="str">
        <f>Comp3!D38</f>
        <v>Estrategia de Información de RPC y MP en doble vía implementada</v>
      </c>
      <c r="E63" s="126" t="str">
        <f>Comp3!E38</f>
        <v>Subdirección de  Monitoreo y Evaluación / Directores Regionales Coordinadores de CZ</v>
      </c>
      <c r="F63" s="137">
        <f>Comp3!F38</f>
        <v>43373</v>
      </c>
      <c r="G63" s="48">
        <f>Comp3!G38</f>
        <v>0</v>
      </c>
      <c r="H63" s="130">
        <f>Comp3!H38</f>
        <v>0</v>
      </c>
      <c r="I63" s="154" t="str">
        <f>Comp3!I38</f>
        <v>En Avance</v>
      </c>
      <c r="J63" s="100">
        <f>Comp3!J38</f>
        <v>0</v>
      </c>
      <c r="K63" s="169" t="str">
        <f>Comp3!K38</f>
        <v>Marcela López</v>
      </c>
      <c r="L63" s="132" t="str">
        <f>Comp3!L38</f>
        <v>Se actualizaron las presentaciones misionales para fortalecer el componente de información  del proceso de RPC 
Evidencia: Caja de Herramientas
 \\172.16.9.31\ArchivosICBF\Direccion de Planeación\Caja de Herramientas MP y RPC 2018\Caja de Herramientas 2018\</v>
      </c>
      <c r="M63" s="48">
        <f>Comp3!M38</f>
        <v>0</v>
      </c>
      <c r="N63" s="130">
        <f>Comp3!N38</f>
        <v>0</v>
      </c>
      <c r="O63" s="88" t="str">
        <f>Comp3!O38</f>
        <v>Sin Avance</v>
      </c>
      <c r="P63" s="100">
        <f>Comp3!P38</f>
        <v>0</v>
      </c>
      <c r="Q63" s="131" t="str">
        <f>Comp3!Q38</f>
        <v>Marcela López</v>
      </c>
      <c r="R63" s="132" t="str">
        <f>Comp3!R38</f>
        <v>No se presentó evidencia de avance o cumplimiento</v>
      </c>
      <c r="S63" s="51">
        <f>Comp3!S38</f>
        <v>0</v>
      </c>
      <c r="T63" s="130">
        <f>Comp3!T38</f>
        <v>1</v>
      </c>
      <c r="U63" s="88" t="str">
        <f>Comp3!U38</f>
        <v>No Cumplida</v>
      </c>
      <c r="V63" s="100">
        <f>Comp3!V38</f>
        <v>0</v>
      </c>
      <c r="W63" s="131" t="str">
        <f>Comp3!W38</f>
        <v>Maritza Beltran</v>
      </c>
      <c r="X63" s="132" t="str">
        <f>Comp3!X38</f>
        <v>No se evidencia el diseño de la  estrategia que permita articular la información de las MP para retroalimentar en las RPC.  Se evidencia un memorando de directrices del mes de febrero que indica  incluir en la agenda de la rendición de cuentas  los compromisos de las mesas públicas.
Actividad No Cumplida.</v>
      </c>
    </row>
    <row r="64" spans="1:24" ht="257.25" customHeight="1" thickBot="1" x14ac:dyDescent="0.3">
      <c r="A64" s="807"/>
      <c r="B64" s="94">
        <f>Comp3!B39</f>
        <v>3.4</v>
      </c>
      <c r="C64" s="126" t="str">
        <f>Comp3!C39</f>
        <v xml:space="preserve">Crear Hashtag para movilizar ciudadanía en diferentes temáticas frente a la rendición de cuentas </v>
      </c>
      <c r="D64" s="126" t="str">
        <f>Comp3!D39</f>
        <v xml:space="preserve">estrategia de movilización de rendición de cuentas durante el proceso de Rendición de Cuentas en redes </v>
      </c>
      <c r="E64" s="126" t="str">
        <f>Comp3!E39</f>
        <v>Oficina Asesora de Comunicaciones</v>
      </c>
      <c r="F64" s="137">
        <f>Comp3!F39</f>
        <v>43464</v>
      </c>
      <c r="G64" s="48">
        <f>Comp3!G39</f>
        <v>0</v>
      </c>
      <c r="H64" s="130">
        <f>Comp3!H39</f>
        <v>0</v>
      </c>
      <c r="I64" s="154" t="str">
        <f>Comp3!I39</f>
        <v>En Avance</v>
      </c>
      <c r="J64" s="100">
        <f>Comp3!J39</f>
        <v>0</v>
      </c>
      <c r="K64" s="169" t="str">
        <f>Comp3!K39</f>
        <v>Marcela López</v>
      </c>
      <c r="L64" s="132" t="str">
        <f>Comp3!L39</f>
        <v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v>
      </c>
      <c r="M64" s="48">
        <f>Comp3!M39</f>
        <v>0</v>
      </c>
      <c r="N64" s="130">
        <f>Comp3!N39</f>
        <v>0</v>
      </c>
      <c r="O64" s="88" t="str">
        <f>Comp3!O39</f>
        <v>En Avance</v>
      </c>
      <c r="P64" s="100">
        <f>Comp3!P39</f>
        <v>0</v>
      </c>
      <c r="Q64" s="131" t="str">
        <f>Comp3!Q39</f>
        <v>Marcela López</v>
      </c>
      <c r="R64" s="132" t="str">
        <f>Comp3!R39</f>
        <v xml:space="preserve">Se publica en Twitter y Facebook las campañas: 
Twitter
17 de mayo con el  Hashtag #ICBFporLaTransparencia sobre rendición de cuentas en Regional Tolima
28 de junio con  el  Hashtag #ICBFporLaTransparencia sobre Audiencia pública de rendición de cuentas. 
29 de junio con  el  Hashtag #ICBFporLaTransparencia sobre Audiencia pública de rendición de cuentas. 
17 de agosto con el Hashtag #ICBFporLaTransparencia sobre socialización de servicios de EAS
23 de agosto con el Hashtag #ICBFTeEscucha sobre encuesta de percepción 2018
Facebook
28 de junio sobre Audiencia pública de rendición de cuentas. 
29 de junio sobre Audiencia pública de rendición de cuentas. 
26 de julio sobre mesa pública en centro zonal de Villeta
10 de julio sobre Rendición de cuentas por la paz
Evidencia: 5 Twitter de: 17/05/18,  28/06/18,  29/06/18, 17/08/18 y 23/08/18. 
4 mensajes en facebook de: 28/06/18, 29/06/18, 26/07/18 y 10/07/18 
</v>
      </c>
      <c r="S64" s="51">
        <f>Comp3!S39</f>
        <v>0</v>
      </c>
      <c r="T64" s="130">
        <f>Comp3!T39</f>
        <v>1</v>
      </c>
      <c r="U64" s="88" t="str">
        <f>Comp3!U39</f>
        <v>Cumplida (DT)</v>
      </c>
      <c r="V64" s="100">
        <f>Comp3!V39</f>
        <v>0</v>
      </c>
      <c r="W64" s="131" t="str">
        <f>Comp3!W39</f>
        <v>Maritza Beltran</v>
      </c>
      <c r="X64" s="132" t="str">
        <f>Comp3!X39</f>
        <v xml:space="preserve">Teniendo en cuenta que la estrategia de movilización del proceso de Rendición de Cuentas es por medio de redes, se evidencia la publicación en las redes Sociales Twitter y Facebook:
- 7 publicaciones en Twitter sobre la encuesta de percepción ciudadana: ¡Tu opinión es importante para nosotros!  Hashtag #ICBFteEscucha - Se hacen 4 publicaciones en Twitter sobre mesas publicas  sobre alimento de alto valor nutricional. El  5 de octubre se publica pieza de racionalización de tramites para el ciudadano: Conozca cómo se están racionalizando los requisitos para acceder a los trámites del aplicativo del Sistema Único de Información y Trámites (SUIT)  →  https://goo.gl/Q51yJn 
- 13 publicaciones del mes de noviembre en redes sociales sobre Rendición Pública de Cuentas vigencia 2018 con el Hashtag #ICBFesTransparencia de13 regionales, como Cundinamarca, Amazonas, Cesar, entre otras. https://twitter.com/ICBFColombia; publicación en Twitter 10 Post sobre rendición de cuentas de la regional Norte de Santander, San Andrés, Tolima, Bogotá, Córdoba, Vichada, Boyacá, Chocó, Atlántico, Magdalena y Huila. @ICBFColombia realizó la Rendición Pública de Cuentas vigencia 2018. Participaron entidades territoriales, líderes comunales, beneficiarios y comunidad de todo el departamento. #ICBFesTransparencia. 
</v>
      </c>
    </row>
    <row r="65" spans="1:24" ht="15" hidden="1" x14ac:dyDescent="0.25">
      <c r="A65" s="807"/>
      <c r="B65" s="94">
        <f>Comp3!B40</f>
        <v>0</v>
      </c>
      <c r="C65" s="126">
        <f>Comp3!C40</f>
        <v>0</v>
      </c>
      <c r="D65" s="126">
        <f>Comp3!D40</f>
        <v>0</v>
      </c>
      <c r="E65" s="126">
        <f>Comp3!E40</f>
        <v>0</v>
      </c>
      <c r="F65" s="137">
        <f>Comp3!F40</f>
        <v>0</v>
      </c>
      <c r="G65" s="48">
        <f>Comp3!G40</f>
        <v>0</v>
      </c>
      <c r="H65" s="130">
        <f>Comp3!H40</f>
        <v>0</v>
      </c>
      <c r="I65" s="154">
        <f>Comp3!I40</f>
        <v>0</v>
      </c>
      <c r="J65" s="100">
        <f>Comp3!J40</f>
        <v>0</v>
      </c>
      <c r="K65" s="169" t="str">
        <f>Comp3!K40</f>
        <v>Marcela López</v>
      </c>
      <c r="L65" s="132">
        <f>Comp3!L40</f>
        <v>0</v>
      </c>
      <c r="M65" s="48">
        <f>Comp3!M40</f>
        <v>0</v>
      </c>
      <c r="N65" s="130">
        <f>Comp3!N40</f>
        <v>0</v>
      </c>
      <c r="O65" s="88">
        <f>Comp3!O40</f>
        <v>0</v>
      </c>
      <c r="P65" s="100">
        <f>Comp3!P40</f>
        <v>0</v>
      </c>
      <c r="Q65" s="131" t="str">
        <f>Comp3!Q40</f>
        <v>Marcela López</v>
      </c>
      <c r="R65" s="132">
        <f>Comp3!R40</f>
        <v>0</v>
      </c>
      <c r="S65" s="51">
        <f>Comp3!S40</f>
        <v>0</v>
      </c>
      <c r="T65" s="130">
        <f>Comp3!T40</f>
        <v>0</v>
      </c>
      <c r="U65" s="88">
        <f>Comp3!U40</f>
        <v>0</v>
      </c>
      <c r="V65" s="100">
        <f>Comp3!V40</f>
        <v>0</v>
      </c>
      <c r="W65" s="131">
        <f>Comp3!W40</f>
        <v>0</v>
      </c>
      <c r="X65" s="132">
        <f>Comp3!X40</f>
        <v>0</v>
      </c>
    </row>
    <row r="66" spans="1:24" ht="97.5" hidden="1" customHeight="1" thickBot="1" x14ac:dyDescent="0.3">
      <c r="A66" s="860"/>
      <c r="B66" s="94">
        <f>Comp3!B41</f>
        <v>0</v>
      </c>
      <c r="C66" s="126">
        <f>Comp3!C41</f>
        <v>0</v>
      </c>
      <c r="D66" s="126">
        <f>Comp3!D41</f>
        <v>0</v>
      </c>
      <c r="E66" s="126">
        <f>Comp3!E41</f>
        <v>0</v>
      </c>
      <c r="F66" s="137">
        <f>Comp3!F41</f>
        <v>0</v>
      </c>
      <c r="G66" s="48">
        <f>Comp3!G41</f>
        <v>0</v>
      </c>
      <c r="H66" s="130">
        <f>Comp3!H41</f>
        <v>0</v>
      </c>
      <c r="I66" s="154">
        <f>Comp3!I41</f>
        <v>0</v>
      </c>
      <c r="J66" s="100">
        <f>Comp3!J41</f>
        <v>0</v>
      </c>
      <c r="K66" s="169" t="str">
        <f>Comp3!K41</f>
        <v>Marcela López</v>
      </c>
      <c r="L66" s="132">
        <f>Comp3!L41</f>
        <v>0</v>
      </c>
      <c r="M66" s="48">
        <f>Comp3!M41</f>
        <v>0</v>
      </c>
      <c r="N66" s="130">
        <f>Comp3!N41</f>
        <v>0</v>
      </c>
      <c r="O66" s="88">
        <f>Comp3!O41</f>
        <v>0</v>
      </c>
      <c r="P66" s="100">
        <f>Comp3!P41</f>
        <v>0</v>
      </c>
      <c r="Q66" s="131" t="str">
        <f>Comp3!Q41</f>
        <v>Marcela López</v>
      </c>
      <c r="R66" s="132">
        <f>Comp3!R41</f>
        <v>0</v>
      </c>
      <c r="S66" s="51">
        <f>Comp3!S41</f>
        <v>0</v>
      </c>
      <c r="T66" s="130">
        <f>Comp3!T41</f>
        <v>0</v>
      </c>
      <c r="U66" s="88">
        <f>Comp3!U41</f>
        <v>0</v>
      </c>
      <c r="V66" s="100">
        <f>Comp3!V41</f>
        <v>0</v>
      </c>
      <c r="W66" s="131">
        <f>Comp3!W41</f>
        <v>0</v>
      </c>
      <c r="X66" s="132">
        <f>Comp3!X41</f>
        <v>0</v>
      </c>
    </row>
    <row r="67" spans="1:24" s="82" customFormat="1" ht="50.1" customHeight="1" thickBot="1" x14ac:dyDescent="0.3">
      <c r="A67" s="806" t="s">
        <v>76</v>
      </c>
      <c r="B67" s="72">
        <f>Comp3!B42</f>
        <v>0</v>
      </c>
      <c r="C67" s="73" t="str">
        <f>Comp3!C42</f>
        <v>Evaluación y retroalimentación a la gestión institucional</v>
      </c>
      <c r="D67" s="72">
        <f>Comp3!D42</f>
        <v>0</v>
      </c>
      <c r="E67" s="72">
        <f>Comp3!E42</f>
        <v>0</v>
      </c>
      <c r="F67" s="93">
        <f>Comp3!F42</f>
        <v>0</v>
      </c>
      <c r="G67" s="63">
        <f>Comp3!G42</f>
        <v>0</v>
      </c>
      <c r="H67" s="75">
        <f>Comp3!H42</f>
        <v>0</v>
      </c>
      <c r="I67" s="156">
        <f>Comp3!I42</f>
        <v>0</v>
      </c>
      <c r="J67" s="316" t="str">
        <f>Comp3!J42</f>
        <v>No se programaron actividades relacionadas con este objetivo</v>
      </c>
      <c r="K67" s="167">
        <f>Comp3!K42</f>
        <v>0</v>
      </c>
      <c r="L67" s="79">
        <f>Comp3!L42</f>
        <v>0</v>
      </c>
      <c r="M67" s="80">
        <f>Comp3!M42</f>
        <v>0</v>
      </c>
      <c r="N67" s="75">
        <f>Comp3!N42</f>
        <v>0</v>
      </c>
      <c r="O67" s="76">
        <f>Comp3!O42</f>
        <v>0</v>
      </c>
      <c r="P67" s="316" t="str">
        <f>Comp3!P42</f>
        <v>No se programaron actividades relacionadas con este objetivo</v>
      </c>
      <c r="Q67" s="78">
        <f>Comp3!Q42</f>
        <v>0</v>
      </c>
      <c r="R67" s="79">
        <f>Comp3!R42</f>
        <v>0</v>
      </c>
      <c r="S67" s="129">
        <f>Comp3!S42</f>
        <v>0</v>
      </c>
      <c r="T67" s="75">
        <f>Comp3!T42</f>
        <v>3</v>
      </c>
      <c r="U67" s="76">
        <f>Comp3!U42</f>
        <v>3</v>
      </c>
      <c r="V67" s="77">
        <f>Comp3!V42</f>
        <v>1</v>
      </c>
      <c r="W67" s="78">
        <f>Comp3!W42</f>
        <v>0</v>
      </c>
      <c r="X67" s="79">
        <f>Comp3!X42</f>
        <v>0</v>
      </c>
    </row>
    <row r="68" spans="1:24" ht="102" x14ac:dyDescent="0.25">
      <c r="A68" s="807"/>
      <c r="B68" s="267" t="str">
        <f>Comp3!B43</f>
        <v>4.1</v>
      </c>
      <c r="C68" s="268" t="str">
        <f>Comp3!C43</f>
        <v>Realizar seguimiento a la realización de la Rendición de Cuentas programadas</v>
      </c>
      <c r="D68" s="268" t="str">
        <f>Comp3!D43</f>
        <v xml:space="preserve">Informe de Rendición de Cuentas realizadas </v>
      </c>
      <c r="E68" s="268" t="str">
        <f>Comp3!E43</f>
        <v>Subdirección de  Monitoreo y Evaluación / Directores Regionales Coordinadores de CZ</v>
      </c>
      <c r="F68" s="265">
        <f>Comp3!F43</f>
        <v>43464</v>
      </c>
      <c r="G68" s="48">
        <f>Comp3!G43</f>
        <v>0</v>
      </c>
      <c r="H68" s="130">
        <f>Comp3!H43</f>
        <v>0</v>
      </c>
      <c r="I68" s="154" t="str">
        <f>Comp3!I43</f>
        <v>En Avance</v>
      </c>
      <c r="J68" s="100">
        <f>Comp3!J43</f>
        <v>0</v>
      </c>
      <c r="K68" s="150" t="str">
        <f>Comp3!K43</f>
        <v>Marcela López</v>
      </c>
      <c r="L68" s="101" t="str">
        <f>Comp3!L43</f>
        <v xml:space="preserve">
Se realizó seguimiento a la realización de rendición de cuentas programadas. 
Evidencia: 
Informe de seguimiento primer trimestre 2018 rendición de cuentas y mesas públicas del nivel regional y zonal (Enero - Marzo 2018). </v>
      </c>
      <c r="M68" s="48">
        <f>Comp3!M43</f>
        <v>0</v>
      </c>
      <c r="N68" s="130">
        <f>Comp3!N43</f>
        <v>0</v>
      </c>
      <c r="O68" s="88" t="str">
        <f>Comp3!O43</f>
        <v>Sin Avance</v>
      </c>
      <c r="P68" s="100">
        <f>Comp3!P43</f>
        <v>0</v>
      </c>
      <c r="Q68" s="99" t="str">
        <f>Comp3!Q43</f>
        <v>Marcela López</v>
      </c>
      <c r="R68" s="101" t="str">
        <f>Comp3!R43</f>
        <v>No se presentó evidencia de avance o cumplimiento</v>
      </c>
      <c r="S68" s="51">
        <f>Comp3!S43</f>
        <v>0</v>
      </c>
      <c r="T68" s="130">
        <f>Comp3!T43</f>
        <v>1</v>
      </c>
      <c r="U68" s="88" t="str">
        <f>Comp3!U43</f>
        <v>Cumplida (DT)</v>
      </c>
      <c r="V68" s="100">
        <f>Comp3!V43</f>
        <v>0</v>
      </c>
      <c r="W68" s="99" t="str">
        <f>Comp3!W43</f>
        <v>Maritza Beltran</v>
      </c>
      <c r="X68" s="101" t="str">
        <f>Comp3!X43</f>
        <v xml:space="preserve">Se evidencia la publicación en la página Web del informe trimestral de rendición de cuentas correspondientes a la vigencia 2018.
Evidencia: 4 informes trimestrales publicados en https://www.icbf.gov.co/gestion-transparencia/transparencia/planeacion/rendicion-de-cuentas/sede
</v>
      </c>
    </row>
    <row r="69" spans="1:24" ht="101.25" customHeight="1" x14ac:dyDescent="0.25">
      <c r="A69" s="807"/>
      <c r="B69" s="269" t="str">
        <f>Comp3!B44</f>
        <v>4.2</v>
      </c>
      <c r="C69" s="126" t="str">
        <f>Comp3!C44</f>
        <v>Realizar encuestas de evaluación a la ciudadanía en cada una de las actividades de rendición de cuentas</v>
      </c>
      <c r="D69" s="126" t="str">
        <f>Comp3!D44</f>
        <v xml:space="preserve"> Informe de  encuestas realizadas.</v>
      </c>
      <c r="E69" s="126" t="str">
        <f>Comp3!E44</f>
        <v>Subdirección de  Monitoreo y Evaluación / Directores Regionales Coordinadores de CZ</v>
      </c>
      <c r="F69" s="137">
        <f>Comp3!F44</f>
        <v>43464</v>
      </c>
      <c r="G69" s="48">
        <f>Comp3!G44</f>
        <v>0</v>
      </c>
      <c r="H69" s="130">
        <f>Comp3!H44</f>
        <v>0</v>
      </c>
      <c r="I69" s="154" t="str">
        <f>Comp3!I44</f>
        <v>Sin Avance</v>
      </c>
      <c r="J69" s="100">
        <f>Comp3!J44</f>
        <v>0</v>
      </c>
      <c r="K69" s="150" t="str">
        <f>Comp3!K44</f>
        <v>Marcela López</v>
      </c>
      <c r="L69" s="101" t="str">
        <f>Comp3!L44</f>
        <v>No se presentó evidencia de avance o cumplimiento</v>
      </c>
      <c r="M69" s="48">
        <f>Comp3!M44</f>
        <v>0</v>
      </c>
      <c r="N69" s="130">
        <f>Comp3!N44</f>
        <v>0</v>
      </c>
      <c r="O69" s="88" t="str">
        <f>Comp3!O44</f>
        <v>Sin Avance</v>
      </c>
      <c r="P69" s="100">
        <f>Comp3!P44</f>
        <v>0</v>
      </c>
      <c r="Q69" s="99" t="str">
        <f>Comp3!Q44</f>
        <v>Marcela López</v>
      </c>
      <c r="R69" s="101" t="str">
        <f>Comp3!R44</f>
        <v>No se presentó evidencia de avance o cumplimiento</v>
      </c>
      <c r="S69" s="51">
        <f>Comp3!S44</f>
        <v>0</v>
      </c>
      <c r="T69" s="130">
        <f>Comp3!T44</f>
        <v>1</v>
      </c>
      <c r="U69" s="88" t="str">
        <f>Comp3!U44</f>
        <v>Cumplida (DT)</v>
      </c>
      <c r="V69" s="100">
        <f>Comp3!V44</f>
        <v>0</v>
      </c>
      <c r="W69" s="99" t="str">
        <f>Comp3!W44</f>
        <v>Maritza Beltran</v>
      </c>
      <c r="X69" s="101" t="str">
        <f>Comp3!X44</f>
        <v xml:space="preserve">Se evidencia el análisis de las encuestas diligenciadas por la comunidad asistenta a las mesas públicas y a la rendición de cuentas a nivel nacional. 
Evidencia: informes de las encuestas con análisis de 212 mesas públicas ellas y  33 audiencias  de Rendición Pública.
</v>
      </c>
    </row>
    <row r="70" spans="1:24" ht="164.25" customHeight="1" x14ac:dyDescent="0.25">
      <c r="A70" s="807"/>
      <c r="B70" s="269" t="str">
        <f>Comp3!B45</f>
        <v>4.3</v>
      </c>
      <c r="C70" s="126" t="str">
        <f>Comp3!C45</f>
        <v>Realizar evaluación y retroalimentación a la gestión institucional en el marco del Modelo Integrado de Planeación y Gestión - MIPG</v>
      </c>
      <c r="D70" s="126" t="str">
        <f>Comp3!D45</f>
        <v>(4) Evaluación y retroalimentación a la gestión institucional en el marco del Modelo Integrado de Planeación y Gestión realizada</v>
      </c>
      <c r="E70" s="126" t="str">
        <f>Comp3!E45</f>
        <v>Subdirección de  Monitoreo y Evaluación / Directores Regionales Coordinadores de CZ</v>
      </c>
      <c r="F70" s="137">
        <f>Comp3!F45</f>
        <v>43464</v>
      </c>
      <c r="G70" s="48">
        <f>Comp3!G45</f>
        <v>0</v>
      </c>
      <c r="H70" s="130">
        <f>Comp3!H45</f>
        <v>0</v>
      </c>
      <c r="I70" s="154" t="str">
        <f>Comp3!I45</f>
        <v>Sin Avance</v>
      </c>
      <c r="J70" s="100">
        <f>Comp3!J45</f>
        <v>0</v>
      </c>
      <c r="K70" s="150" t="str">
        <f>Comp3!K45</f>
        <v>Marcela López</v>
      </c>
      <c r="L70" s="101" t="str">
        <f>Comp3!L45</f>
        <v>No se presentó evidencia de avance o cumplimiento</v>
      </c>
      <c r="M70" s="48">
        <f>Comp3!M45</f>
        <v>0</v>
      </c>
      <c r="N70" s="130">
        <f>Comp3!N45</f>
        <v>0</v>
      </c>
      <c r="O70" s="88" t="str">
        <f>Comp3!O45</f>
        <v>En Avance</v>
      </c>
      <c r="P70" s="100">
        <f>Comp3!P45</f>
        <v>0</v>
      </c>
      <c r="Q70" s="99" t="str">
        <f>Comp3!Q45</f>
        <v>Marcela López</v>
      </c>
      <c r="R70" s="101" t="str">
        <f>Comp3!R45</f>
        <v xml:space="preserve">La Dirección de Planeación y Control de la Gestión informa que los informes trimestrales de rendición publica de cuentas darán cuenta de la evaluación y retroalimentación a la gestión institucional en el marco del Modelo Integrado de Planeación y Gestión. 
Evidencia: Informe de seguimiento de la rendición de cuentas y mesas públicas del nivel regional y zonal (segundo trimestre de 2018) </v>
      </c>
      <c r="S70" s="51">
        <f>Comp3!S45</f>
        <v>0</v>
      </c>
      <c r="T70" s="130">
        <f>Comp3!T45</f>
        <v>1</v>
      </c>
      <c r="U70" s="88" t="str">
        <f>Comp3!U45</f>
        <v>Cumplida (DT)</v>
      </c>
      <c r="V70" s="100">
        <f>Comp3!V45</f>
        <v>0</v>
      </c>
      <c r="W70" s="99" t="str">
        <f>Comp3!W45</f>
        <v>Maritza Beltran</v>
      </c>
      <c r="X70" s="101" t="str">
        <f>Comp3!X45</f>
        <v xml:space="preserve">Se  evidencian los cuatro pasos de evaluación y retroalimentación en el marco del MIGP.
Evidencia:
1. Autodiagnóstico original realizado por la Subdirección de Evaluación y Monitoreo.
2. Autodiagnóstico verificado por la OCI.
3. La presentación del COMITÉ INSTITUCIONAL DE GESTIÓN Y DESEMPEÑO, Tercer Trimestre 2018; documento en el cual se puede visualizar el informe de RPC y MP en las diapositivas 75 y 76. (Pendiente acta, se está a la espera del escaneo).
4. Plan de Mejoramiento del autodiagnóstico según calificación final de la OCI
</v>
      </c>
    </row>
    <row r="71" spans="1:24" ht="15.75" hidden="1" thickBot="1" x14ac:dyDescent="0.3">
      <c r="A71" s="860"/>
      <c r="B71" s="270" t="str">
        <f>IF([9]Comp3!B46="","",[9]Comp3!B46)</f>
        <v/>
      </c>
      <c r="C71" s="133" t="str">
        <f>IF([9]Comp3!C46="","",[9]Comp3!C46)</f>
        <v/>
      </c>
      <c r="D71" s="133" t="str">
        <f>IF([9]Comp3!D46="","",[9]Comp3!D46)</f>
        <v/>
      </c>
      <c r="E71" s="133" t="str">
        <f>IF([9]Comp3!E46="","",[9]Comp3!E46)</f>
        <v/>
      </c>
      <c r="F71" s="271" t="str">
        <f>IF([9]Comp3!F46="","",[9]Comp3!F46)</f>
        <v/>
      </c>
      <c r="H71" s="108" t="str">
        <f>IF([9]Comp3!H46="","",[9]Comp3!H46)</f>
        <v/>
      </c>
      <c r="I71" s="155" t="str">
        <f>IF([9]Comp3!I46="","",[9]Comp3!I46)</f>
        <v/>
      </c>
      <c r="J71" s="110" t="str">
        <f>IF([9]Comp3!J46="","",[9]Comp3!J46)</f>
        <v/>
      </c>
      <c r="K71" s="151" t="str">
        <f>IF([9]Comp3!K46="","",[9]Comp3!K46)</f>
        <v/>
      </c>
      <c r="L71" s="112" t="str">
        <f>IF([9]Comp3!L46="","",[9]Comp3!L46)</f>
        <v/>
      </c>
      <c r="M71" s="51" t="str">
        <f>IF([9]Comp3!M46="","",[9]Comp3!M46)</f>
        <v/>
      </c>
      <c r="N71" s="108" t="str">
        <f>IF([9]Comp3!N46="","",[9]Comp3!N46)</f>
        <v/>
      </c>
      <c r="O71" s="109" t="str">
        <f>IF([9]Comp3!O46="","",[9]Comp3!O46)</f>
        <v/>
      </c>
      <c r="P71" s="110" t="str">
        <f>IF([9]Comp3!P46="","",[9]Comp3!P46)</f>
        <v/>
      </c>
      <c r="Q71" s="111" t="str">
        <f>IF([9]Comp3!Q46="","",[9]Comp3!Q46)</f>
        <v/>
      </c>
      <c r="R71" s="112" t="str">
        <f>IF([9]Comp3!R46="","",[9]Comp3!R46)</f>
        <v/>
      </c>
      <c r="S71" s="51" t="str">
        <f>IF([9]Comp3!S46="","",[9]Comp3!S46)</f>
        <v/>
      </c>
      <c r="T71" s="108" t="str">
        <f>IF([9]Comp3!T46="","",[9]Comp3!T46)</f>
        <v/>
      </c>
      <c r="U71" s="109" t="str">
        <f>IF([9]Comp3!U46="","",[9]Comp3!U46)</f>
        <v/>
      </c>
      <c r="V71" s="110" t="str">
        <f>IF([9]Comp3!V46="","",[9]Comp3!V46)</f>
        <v/>
      </c>
      <c r="W71" s="111" t="str">
        <f>IF([9]Comp3!W46="","",[9]Comp3!W46)</f>
        <v/>
      </c>
      <c r="X71" s="112" t="str">
        <f>IF([9]Comp3!X46="","",[9]Comp3!X46)</f>
        <v/>
      </c>
    </row>
    <row r="72" spans="1:24" ht="13.5" thickBot="1" x14ac:dyDescent="0.3">
      <c r="K72" s="47"/>
      <c r="X72" s="50"/>
    </row>
    <row r="73" spans="1:24" ht="38.1" customHeight="1" thickBot="1" x14ac:dyDescent="0.3">
      <c r="A73" s="117" t="s">
        <v>84</v>
      </c>
      <c r="B73" s="866" t="s">
        <v>127</v>
      </c>
      <c r="C73" s="877"/>
      <c r="D73" s="877"/>
      <c r="E73" s="877"/>
      <c r="F73" s="878"/>
      <c r="G73" s="118"/>
      <c r="H73" s="64" t="s">
        <v>156</v>
      </c>
      <c r="I73" s="65"/>
      <c r="J73" s="119">
        <v>42490</v>
      </c>
      <c r="K73" s="868" t="s">
        <v>151</v>
      </c>
      <c r="L73" s="875" t="s">
        <v>0</v>
      </c>
      <c r="N73" s="64" t="s">
        <v>156</v>
      </c>
      <c r="O73" s="65"/>
      <c r="P73" s="119">
        <v>42978</v>
      </c>
      <c r="Q73" s="868" t="s">
        <v>151</v>
      </c>
      <c r="R73" s="875" t="s">
        <v>0</v>
      </c>
      <c r="T73" s="64" t="s">
        <v>156</v>
      </c>
      <c r="U73" s="65"/>
      <c r="V73" s="119">
        <v>43100</v>
      </c>
      <c r="W73" s="868" t="s">
        <v>151</v>
      </c>
      <c r="X73" s="875" t="s">
        <v>0</v>
      </c>
    </row>
    <row r="74" spans="1:24" ht="26.25" thickBot="1" x14ac:dyDescent="0.3">
      <c r="A74" s="67" t="s">
        <v>11</v>
      </c>
      <c r="B74" s="876" t="s">
        <v>78</v>
      </c>
      <c r="C74" s="871"/>
      <c r="D74" s="120" t="s">
        <v>79</v>
      </c>
      <c r="E74" s="120" t="s">
        <v>80</v>
      </c>
      <c r="F74" s="121" t="s">
        <v>81</v>
      </c>
      <c r="H74" s="71" t="s">
        <v>12</v>
      </c>
      <c r="I74" s="172" t="s">
        <v>10</v>
      </c>
      <c r="J74" s="172" t="s">
        <v>83</v>
      </c>
      <c r="K74" s="869"/>
      <c r="L74" s="869"/>
      <c r="N74" s="71" t="s">
        <v>12</v>
      </c>
      <c r="O74" s="172" t="s">
        <v>10</v>
      </c>
      <c r="P74" s="172" t="s">
        <v>83</v>
      </c>
      <c r="Q74" s="869"/>
      <c r="R74" s="869"/>
      <c r="T74" s="71" t="s">
        <v>12</v>
      </c>
      <c r="U74" s="172" t="s">
        <v>10</v>
      </c>
      <c r="V74" s="172" t="s">
        <v>83</v>
      </c>
      <c r="W74" s="869"/>
      <c r="X74" s="869"/>
    </row>
    <row r="75" spans="1:24" s="82" customFormat="1" ht="50.1" customHeight="1" thickBot="1" x14ac:dyDescent="0.3">
      <c r="A75" s="806" t="s">
        <v>73</v>
      </c>
      <c r="B75" s="72"/>
      <c r="C75" s="73" t="s">
        <v>112</v>
      </c>
      <c r="D75" s="72"/>
      <c r="E75" s="72"/>
      <c r="F75" s="93"/>
      <c r="G75" s="63"/>
      <c r="H75" s="75">
        <f>IF(Comp4!H12="","",Comp4!H12)</f>
        <v>0</v>
      </c>
      <c r="I75" s="156">
        <f>IF(Comp4!I12="","",Comp4!I12)</f>
        <v>0</v>
      </c>
      <c r="J75" s="77" t="str">
        <f>IF(Comp4!J12="","",Comp4!J12)</f>
        <v>No se programaron actividades relacionadas con este objetivo</v>
      </c>
      <c r="K75" s="167" t="str">
        <f>IF(Comp4!K12="","",Comp4!K12)</f>
        <v/>
      </c>
      <c r="L75" s="79" t="str">
        <f>IF(Comp4!L12="","",Comp4!L12)</f>
        <v/>
      </c>
      <c r="M75" s="80" t="str">
        <f>IF(Comp4!M12="","",Comp4!M12)</f>
        <v/>
      </c>
      <c r="N75" s="75">
        <f>IF(Comp4!N12="","",Comp4!N12)</f>
        <v>0</v>
      </c>
      <c r="O75" s="76">
        <f>IF(Comp4!O12="","",Comp4!O12)</f>
        <v>0</v>
      </c>
      <c r="P75" s="77" t="str">
        <f>IF(Comp4!P12="","",Comp4!P12)</f>
        <v>No se programaron actividades relacionadas con este objetivo</v>
      </c>
      <c r="Q75" s="78" t="str">
        <f>IF(Comp4!Q12="","",Comp4!Q12)</f>
        <v/>
      </c>
      <c r="R75" s="79" t="str">
        <f>IF(Comp4!R12="","",Comp4!R12)</f>
        <v/>
      </c>
      <c r="S75" s="129" t="str">
        <f>IF(Comp4!S12="","",Comp4!S12)</f>
        <v/>
      </c>
      <c r="T75" s="75">
        <f>IF(Comp4!T12="","",Comp4!T12)</f>
        <v>2</v>
      </c>
      <c r="U75" s="76">
        <f>IF(Comp4!U12="","",Comp4!U12)</f>
        <v>2</v>
      </c>
      <c r="V75" s="77">
        <f>IF(Comp4!V12="","",Comp4!V12)</f>
        <v>1</v>
      </c>
      <c r="W75" s="78" t="str">
        <f>IF(Comp4!W12="","",Comp4!W12)</f>
        <v/>
      </c>
      <c r="X75" s="79" t="str">
        <f>IF(Comp4!X12="","",Comp4!X12)</f>
        <v/>
      </c>
    </row>
    <row r="76" spans="1:24" ht="189.75" customHeight="1" x14ac:dyDescent="0.25">
      <c r="A76" s="807"/>
      <c r="B76" s="94" t="str">
        <f>IF(Comp4!B13="","",Comp4!B13)</f>
        <v>1.1</v>
      </c>
      <c r="C76" s="134" t="str">
        <f>IF(Comp4!C13="","",Comp4!C13)</f>
        <v>Desarrollar y promover el curso del Proceso de Relacionamiento con el Ciudadano entre los colaboradores de servicios y atención, en el Aula Virtual</v>
      </c>
      <c r="D76" s="134" t="str">
        <f>IF(Comp4!D13="","",Comp4!D13)</f>
        <v xml:space="preserve">Aplicación del curso del aula virtual, lograr la certificación del  40%  de los inscritos </v>
      </c>
      <c r="E76" s="134" t="str">
        <f>IF(Comp4!E13="","",Comp4!E13)</f>
        <v xml:space="preserve">Dirección de Servicios y Atención </v>
      </c>
      <c r="F76" s="97">
        <f>IF(Comp4!F13="","",Comp4!F13)</f>
        <v>43404</v>
      </c>
      <c r="H76" s="125" t="str">
        <f>IF(Comp4!H13="","",Comp4!H13)</f>
        <v/>
      </c>
      <c r="I76" s="154" t="str">
        <f>IF(Comp4!I13="","",Comp4!I13)</f>
        <v>En Avance</v>
      </c>
      <c r="J76" s="100" t="str">
        <f>IF(Comp4!J13="","",Comp4!J13)</f>
        <v/>
      </c>
      <c r="K76" s="164" t="str">
        <f>IF(Comp4!K13="","",Comp4!K13)</f>
        <v>Juliana Arevalo
Angela Parra</v>
      </c>
      <c r="L76" s="107" t="str">
        <f>IF(Comp4!L13="","",Comp4!L13)</f>
        <v>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v>
      </c>
      <c r="M76" s="48" t="str">
        <f>IF(Comp4!M13="","",Comp4!M13)</f>
        <v/>
      </c>
      <c r="N76" s="130" t="str">
        <f>IF(Comp4!N13="","",Comp4!N13)</f>
        <v/>
      </c>
      <c r="O76" s="88" t="str">
        <f>IF(Comp4!O13="","",Comp4!O13)</f>
        <v>En Avance</v>
      </c>
      <c r="P76" s="100" t="str">
        <f>IF(Comp4!P13="","",Comp4!P13)</f>
        <v/>
      </c>
      <c r="Q76" s="164" t="str">
        <f>IF(Comp4!Q13="","",Comp4!Q13)</f>
        <v>Juliana Arevalo
Angela Parra</v>
      </c>
      <c r="R76" s="107" t="str">
        <f>IF(Comp4!R13="","",Comp4!R13)</f>
        <v>De acuerdo con las evidencias aportadas por la Dirección de Servicios y Atención, de la primera convocatoria para el Curso de Servicios y Atención se identificaron 245 personas inscritas y un total de 207 del Centro de Contacto que cuentan con el curso aprobado. De la segunda convocatoria se identificaron 96 personas inscritas de las cuales en los soportes adjuntos para el mes de agosto se observó que finalizaron el curso.
Con base en lo anterior, la Oficina de Control Interno identifica un total de 341 personas del Centro de Contacto que se han inscrito en las dos convocatorias y de las cuales un 28% ha aprobado el curso. 
Evidencia:
Documento excel " LISTADO RESPONSABLES SYA CURSO FINALIZADO"
Documento excel "SYA CENTRO DE CONTACTO A 31 08 18"</v>
      </c>
      <c r="S76" s="51" t="str">
        <f>IF(Comp4!S13="","",Comp4!S13)</f>
        <v/>
      </c>
      <c r="T76" s="130">
        <f>IF(Comp4!T13="","",Comp4!T13)</f>
        <v>1</v>
      </c>
      <c r="U76" s="88" t="str">
        <f>IF(Comp4!U13="","",Comp4!U13)</f>
        <v>Cumplida (DT)</v>
      </c>
      <c r="V76" s="100" t="str">
        <f>IF(Comp4!V13="","",Comp4!V13)</f>
        <v/>
      </c>
      <c r="W76" s="100" t="str">
        <f>IF(Comp4!W13="","",Comp4!W13)</f>
        <v>Juliana Arevalo
Angela Parra</v>
      </c>
      <c r="X76" s="107" t="str">
        <f>IF(Comp4!X13="","",Comp4!X13)</f>
        <v xml:space="preserve">De acuerdo con la mesa de trabajo realizada el día 10 de enero de 2019 entre la DSYA y la OCI se aclara por parte de esa Dirección que el universo de colaboradores de servicios y atención que participaron en el Aula Virtual corresponde a 544 personas las cuales se obtienen de las bases de datos publicadas en la ruta NAS de los meses de Julio y Diciembre (299 funcionarios y 245 personas del centro de contacto). 
De la base de datos con 245 registros se evidencia que 207 tienen la calificación de Nota Final "Aprobado" lo que permite dar cumplimiento a la meta propuesta del 40%. 
Evidencia:
\\172.16.9.31\ArchivosICBF\Direccion de Planeación\Monitoreo Plan Anticorrupción\Comp 4. Servicios y Atención al Ciudadano 2018\D. Servicios y Atención\7. Julio\1.1
Correo electrónico del 26/07/2018 con asunto: RE  CURSO DE SERVICIO Y ATENCIÓN NUEVA CONVOCATORIA
\\172.16.9.31\ArchivosICBF\Direccion de Planeación\Monitoreo Plan Anticorrupción\Comp 4. Servicios y Atención al Ciudadano 2018\D. Servicios y Atención\12. Dic\1.1
Correo electrónico del 12/12/2018 con asunto: RV  Informe barrido   Curso Virtual  servicio y atención 
</v>
      </c>
    </row>
    <row r="77" spans="1:24" ht="229.5" customHeight="1" thickBot="1" x14ac:dyDescent="0.3">
      <c r="A77" s="860"/>
      <c r="B77" s="94" t="str">
        <f>IF(Comp4!B14="","",Comp4!B14)</f>
        <v>1.2</v>
      </c>
      <c r="C77" s="134" t="str">
        <f>IF(Comp4!C14="","",Comp4!C14)</f>
        <v xml:space="preserve">Adoptar mediante acto administrativo el modelo de atención presencial </v>
      </c>
      <c r="D77" s="134" t="str">
        <f>IF(Comp4!D14="","",Comp4!D14)</f>
        <v xml:space="preserve">Resolución a través de la cual se adopta el modelo de atención </v>
      </c>
      <c r="E77" s="134" t="str">
        <f>IF(Comp4!E14="","",Comp4!E14)</f>
        <v xml:space="preserve">Dirección de Servicios y Atención  </v>
      </c>
      <c r="F77" s="97">
        <f>IF(Comp4!F14="","",Comp4!F14)</f>
        <v>43465</v>
      </c>
      <c r="H77" s="130" t="str">
        <f>IF(Comp4!H14="","",Comp4!H14)</f>
        <v/>
      </c>
      <c r="I77" s="154" t="str">
        <f>IF(Comp4!I14="","",Comp4!I14)</f>
        <v>En Avance</v>
      </c>
      <c r="J77" s="100" t="str">
        <f>IF(Comp4!J14="","",Comp4!J14)</f>
        <v/>
      </c>
      <c r="K77" s="164" t="str">
        <f>IF(Comp4!K14="","",Comp4!K14)</f>
        <v>Juliana Arevalo
Angela Parra</v>
      </c>
      <c r="L77" s="112" t="str">
        <f>IF(Comp4!L14="","",Comp4!L14)</f>
        <v>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v>
      </c>
      <c r="M77" s="48" t="str">
        <f>IF(Comp4!M14="","",Comp4!M14)</f>
        <v/>
      </c>
      <c r="N77" s="130" t="str">
        <f>IF(Comp4!N14="","",Comp4!N14)</f>
        <v/>
      </c>
      <c r="O77" s="88" t="str">
        <f>IF(Comp4!O14="","",Comp4!O14)</f>
        <v>En Avance</v>
      </c>
      <c r="P77" s="100" t="str">
        <f>IF(Comp4!P14="","",Comp4!P14)</f>
        <v/>
      </c>
      <c r="Q77" s="164" t="str">
        <f>IF(Comp4!Q14="","",Comp4!Q14)</f>
        <v>Juliana Arevalo
Angela Parra</v>
      </c>
      <c r="R77" s="112" t="str">
        <f>IF(Comp4!R14="","",Comp4!R14)</f>
        <v xml:space="preserve">Para el Segundo Cuatrimestre entre las evidencias aportadas por la Dirección de Servicios y Atención se observan:
Evidencia:
- Soportes de la solicitud de modificación del plazo de la actividad 1.2 la cual antes estaba prevista con plazo hasta el 30/06/2018.
-Correos electrónicos con la trazabilidad de la socialización del proyecto de Modelo ante el Comité de Gestión y Desempeño, así como la votación de aprobación por parte de los participantes (sesión del 29/06/2018).
- Memorando con radicado No. I-2018- 070476-0101 del 17/07/2018 en el cual la Dirección de Servicios y Atención presentó a la Oficina Asesora Jurídica el proyecto de Resolución por medio del cual el ICBF adopta su Modelo de Atención Presencial. 
</v>
      </c>
      <c r="S77" s="51" t="str">
        <f>IF(Comp4!S14="","",Comp4!S14)</f>
        <v/>
      </c>
      <c r="T77" s="130">
        <f>IF(Comp4!T14="","",Comp4!T14)</f>
        <v>1</v>
      </c>
      <c r="U77" s="88" t="str">
        <f>IF(Comp4!U14="","",Comp4!U14)</f>
        <v>Cumplida (DT)</v>
      </c>
      <c r="V77" s="100" t="str">
        <f>IF(Comp4!V14="","",Comp4!V14)</f>
        <v/>
      </c>
      <c r="W77" s="100" t="str">
        <f>IF(Comp4!W14="","",Comp4!W14)</f>
        <v>Juliana Arevalo
Angela Parra</v>
      </c>
      <c r="X77" s="112" t="str">
        <f>IF(Comp4!X14="","",Comp4!X14)</f>
        <v>De acuerdo con la mesa de trabajo realizada el día 10 de enero de 2019 entre la DSYA y la OCI las personas de la Dirección socializan las gestiones que adelantaron durante la Vigencia para la publicación del acto administrativo. Teniendo en cuenta la llegada de la nueva administración y de acuerdo con el acta de fecha 19/12/2018 se conceptúa por parte de los asistentes (DSYA, DG y Comunicaciones) que no se requiere expedir resolución para la adopción del modelo de atención y que el soporte es la aprobación realizada por el Comité Institucional de Gestión y Desempeño en la sesión del 29 de junio y 03 de julio de 2018 donde los participantes por medio de votación aprobaron el modelo de atención presencial, socializado por la DSYA. 
Revisando los procedimientos establecidos por la Entidad no se identificó que para la creación de un documento catalogado como "Modelo" se deba formalizar a través de acto administrativo y las personas de la DSYA manifestaron que esta meta fue establecida para dar mayor soporte a su implementación.
La OCI da por cumplida la actividad y recomienda  que con ocasión a lo aquí evidenciado para la formulación de las actividades y metas se revise la competencia, pertinencia y funciones de las instancias involucradas para el logro de las mismas. 
Así mismo, la OCI considera necesario adelantar las acciones de socialización, publicación e implementación del Modelo aprobado.  
Evidencia:
\\icbf.gov.co\fs_AAC\F\Direccion de Servicios y Atención\GRUPO CALIDAD\MODELO DE ATENCIÓN PRESENCIAL\Votación aprobación Modelo\votos modelo
Correo electrónico del 10/07/2018 Asunto: Presentación y archivo para  Comité
\\172.16.9.31\ArchivosICBF\Direccion de Planeación\Monitoreo Plan Anticorrupción\Comp 4. Servicios y Atención al Ciudadano 2018\D. Servicios y Atención\12. Dic\1.2</v>
      </c>
    </row>
    <row r="78" spans="1:24" s="82" customFormat="1" ht="50.1" customHeight="1" thickBot="1" x14ac:dyDescent="0.3">
      <c r="A78" s="806" t="s">
        <v>74</v>
      </c>
      <c r="B78" s="72"/>
      <c r="C78" s="73"/>
      <c r="D78" s="72"/>
      <c r="E78" s="72"/>
      <c r="F78" s="93"/>
      <c r="G78" s="63"/>
      <c r="H78" s="75">
        <f>IF(Comp4!H15="","",Comp4!H15)</f>
        <v>1</v>
      </c>
      <c r="I78" s="156">
        <f>IF(Comp4!I15="","",Comp4!I15)</f>
        <v>0</v>
      </c>
      <c r="J78" s="77">
        <f>IF(Comp4!J15="","",Comp4!J15)</f>
        <v>0</v>
      </c>
      <c r="K78" s="167" t="str">
        <f>IF(Comp4!K15="","",Comp4!K15)</f>
        <v/>
      </c>
      <c r="L78" s="79" t="str">
        <f>IF(Comp4!L15="","",Comp4!L15)</f>
        <v/>
      </c>
      <c r="M78" s="80" t="str">
        <f>IF(Comp4!M15="","",Comp4!M15)</f>
        <v/>
      </c>
      <c r="N78" s="75">
        <f>IF(Comp4!N15="","",Comp4!N15)</f>
        <v>3</v>
      </c>
      <c r="O78" s="76">
        <f>IF(Comp4!O15="","",Comp4!O15)</f>
        <v>2</v>
      </c>
      <c r="P78" s="77">
        <f>IF(Comp4!P15="","",Comp4!P15)</f>
        <v>0.66666666666666663</v>
      </c>
      <c r="Q78" s="78" t="str">
        <f>IF(Comp4!Q15="","",Comp4!Q15)</f>
        <v/>
      </c>
      <c r="R78" s="79" t="str">
        <f>IF(Comp4!R15="","",Comp4!R15)</f>
        <v/>
      </c>
      <c r="S78" s="129" t="str">
        <f>IF(Comp4!S15="","",Comp4!S15)</f>
        <v/>
      </c>
      <c r="T78" s="75">
        <f>IF(Comp4!T15="","",Comp4!T15)</f>
        <v>4</v>
      </c>
      <c r="U78" s="76">
        <f>IF(Comp4!U15="","",Comp4!U15)</f>
        <v>4</v>
      </c>
      <c r="V78" s="77">
        <f>IF(Comp4!V15="","",Comp4!V15)</f>
        <v>1</v>
      </c>
      <c r="W78" s="78" t="str">
        <f>IF(Comp4!W15="","",Comp4!W15)</f>
        <v/>
      </c>
      <c r="X78" s="79" t="str">
        <f>IF(Comp4!X15="","",Comp4!X15)</f>
        <v/>
      </c>
    </row>
    <row r="79" spans="1:24" ht="184.5" customHeight="1" x14ac:dyDescent="0.25">
      <c r="A79" s="807"/>
      <c r="B79" s="94">
        <f>IF(Comp4!B16="","",Comp4!B16)</f>
        <v>2.1</v>
      </c>
      <c r="C79" s="134" t="str">
        <f>IF(Comp4!C16="","",Comp4!C16)</f>
        <v>Implementar en los Centros Zonales priorizados un Sistema Electrónico de asignación de Turnos</v>
      </c>
      <c r="D79" s="134" t="str">
        <f>IF(Comp4!D16="","",Comp4!D16)</f>
        <v xml:space="preserve">Compra e instalación de Digiturnos </v>
      </c>
      <c r="E79" s="134" t="str">
        <f>IF(Comp4!E16="","",Comp4!E16)</f>
        <v xml:space="preserve">Dirección de Servicios y Atención </v>
      </c>
      <c r="F79" s="97">
        <f>IF(Comp4!F16="","",Comp4!F16)</f>
        <v>43465</v>
      </c>
      <c r="H79" s="130" t="str">
        <f>IF(Comp4!H16="","",Comp4!H16)</f>
        <v/>
      </c>
      <c r="I79" s="154" t="str">
        <f>IF(Comp4!I16="","",Comp4!I16)</f>
        <v>En Avance</v>
      </c>
      <c r="J79" s="100" t="str">
        <f>IF(Comp4!J16="","",Comp4!J16)</f>
        <v/>
      </c>
      <c r="K79" s="150" t="str">
        <f>IF(Comp4!K16="","",Comp4!K16)</f>
        <v>Juliana Arevalo
Angela Parra</v>
      </c>
      <c r="L79" s="101" t="str">
        <f>IF(Comp4!L16="","",Comp4!L16)</f>
        <v>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v>
      </c>
      <c r="M79" s="48" t="str">
        <f>IF(Comp4!M16="","",Comp4!M16)</f>
        <v/>
      </c>
      <c r="N79" s="130" t="str">
        <f>IF(Comp4!N16="","",Comp4!N16)</f>
        <v/>
      </c>
      <c r="O79" s="88" t="str">
        <f>IF(Comp4!O16="","",Comp4!O16)</f>
        <v>En Avance</v>
      </c>
      <c r="P79" s="100" t="str">
        <f>IF(Comp4!P16="","",Comp4!P16)</f>
        <v/>
      </c>
      <c r="Q79" s="164" t="str">
        <f>IF(Comp4!Q16="","",Comp4!Q16)</f>
        <v>Juliana Arevalo
Angela Parra</v>
      </c>
      <c r="R79" s="101" t="str">
        <f>IF(Comp4!R16="","",Comp4!R16)</f>
        <v xml:space="preserve">Surtidas las etapas precontractuales exigidas por la Ley y con el liderazgo de la Oficina de Contratación del ICBF entre las evidencias aportadas se observa la publicación de los pliegos definitivos del proceso de selección abreviada, la evaluación de proponentes, subsanaciones y contratación con la sociedad Invektor.  
Evidencia: 
Acta de Inicio del contrato No. 1376 de 2018 del 17/07/2018 con objeto: "compraventa con instalación y puesta en funcionamiento de una solución digital de asignación de turnos (SDAT) en las direcciones regionales y/o en los centros zonales del ICBF", por valor $959.538.412,00.
</v>
      </c>
      <c r="S79" s="51" t="str">
        <f>IF(Comp4!S16="","",Comp4!S16)</f>
        <v/>
      </c>
      <c r="T79" s="130">
        <f>IF(Comp4!T16="","",Comp4!T16)</f>
        <v>1</v>
      </c>
      <c r="U79" s="88" t="str">
        <f>IF(Comp4!U16="","",Comp4!U16)</f>
        <v>Cumplida (DT)</v>
      </c>
      <c r="V79" s="100" t="str">
        <f>IF(Comp4!V16="","",Comp4!V16)</f>
        <v/>
      </c>
      <c r="W79" s="99" t="str">
        <f>IF(Comp4!W16="","",Comp4!W16)</f>
        <v>Juliana Arevalo
Angela Parra</v>
      </c>
      <c r="X79" s="101" t="str">
        <f>IF(Comp4!X16="","",Comp4!X16)</f>
        <v>De los soportes compartidos en la ruta NAS por la Dirección de Servicios y Atención fue posible evidenciar el avance de la ejecución del contrato No. 1376 de 2018 con acciones relacionadas con: Aprobación de Prototipo del atril, visitas de inspección por parte de ICBF, seguimiento al cronograma y para el mes de diciembre de 2018 los registros fotográficos de 30 sedes del ICBF con la respectiva instalación de digiturnos.
La OCI recomienda dar continuidad al proceso de puesta en funcionamiento, uso y mantenimiento de los digiturnos ya instalados en la vigencia 2018 y articular junto con la implementación que se tenga prevista en otros puntos adicionales para la vigencia 2019. 
Evidencia:
\\172.16.9.31\ArchivosICBF\Direccion de Planeación\Monitoreo Plan Anticorrupción\Comp 4. Servicios y Atención al Ciudadano 2018\D. Servicios y Atención\12. Dic\2.1</v>
      </c>
    </row>
    <row r="80" spans="1:24" ht="312" customHeight="1" x14ac:dyDescent="0.25">
      <c r="A80" s="807"/>
      <c r="B80" s="94" t="str">
        <f>IF(Comp4!B17="","",Comp4!B17)</f>
        <v>2.2</v>
      </c>
      <c r="C80" s="134" t="str">
        <f>IF(Comp4!C17="","",Comp4!C17)</f>
        <v xml:space="preserve">Generar  una base de conocimiento que facilite la orientación e identificación de presuntos actos de corrupción a través de la Línea anticorrupción.  </v>
      </c>
      <c r="D80" s="134" t="str">
        <f>IF(Comp4!D17="","",Comp4!D17)</f>
        <v>Actualización de Matriz de actos de corrupción y construir  Banco de Preguntas Frecuentes.</v>
      </c>
      <c r="E80" s="134" t="str">
        <f>IF(Comp4!E17="","",Comp4!E17)</f>
        <v xml:space="preserve">Dirección de Servicios y Atención </v>
      </c>
      <c r="F80" s="97">
        <f>IF(Comp4!F17="","",Comp4!F17)</f>
        <v>43311</v>
      </c>
      <c r="H80" s="130" t="str">
        <f>IF(Comp4!H17="","",Comp4!H17)</f>
        <v/>
      </c>
      <c r="I80" s="154" t="str">
        <f>IF(Comp4!I17="","",Comp4!I17)</f>
        <v>En Avance</v>
      </c>
      <c r="J80" s="100" t="str">
        <f>IF(Comp4!J17="","",Comp4!J17)</f>
        <v/>
      </c>
      <c r="K80" s="150" t="str">
        <f>IF(Comp4!K17="","",Comp4!K17)</f>
        <v>Juliana Arevalo
Angela Parra</v>
      </c>
      <c r="L80" s="101" t="str">
        <f>IF(Comp4!L17="","",Comp4!L17)</f>
        <v>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v>
      </c>
      <c r="M80" s="48" t="str">
        <f>IF(Comp4!M17="","",Comp4!M17)</f>
        <v/>
      </c>
      <c r="N80" s="130">
        <f>IF(Comp4!N17="","",Comp4!N17)</f>
        <v>1</v>
      </c>
      <c r="O80" s="88" t="str">
        <f>IF(Comp4!O17="","",Comp4!O17)</f>
        <v>Cumplida (DT)</v>
      </c>
      <c r="P80" s="100" t="str">
        <f>IF(Comp4!P17="","",Comp4!P17)</f>
        <v/>
      </c>
      <c r="Q80" s="164" t="str">
        <f>IF(Comp4!Q17="","",Comp4!Q17)</f>
        <v>Juliana Arevalo
Angela Parra</v>
      </c>
      <c r="R80" s="101" t="str">
        <f>IF(Comp4!R17="","",Comp4!R17)</f>
        <v>La Dirección de Servicios y Atención allegó evidencias relacionadas con las sesiones de trabajo adelantadas con la Oficina Asesora Jurídica del ICBF para la validación de 50 preguntas frecuentes para apoyar la atención en la línea anticorrupción, entre las cuales fue posible observar por la Oficina de Control de Interno, los siguientes soportes:
Evidencia: 
-Correo Electrónico del 19/07/2018 en el cual se solicitó a la Oficina Asesora Jurídica el control de legalidad de la matriz de Caracterización de actos de corrupción, propuesta de siete nuevos tipos de delitos , documento con de 30 preguntas frecuentes con su correspondiste respuesta, sobre la Línea Anticorrupción de la Entidad.
- Memorandos No. I-2018-084881-0101 del 23/08/2018 y I -2018-076594-0101 del 31/07/2018 en los cuales las Jefe de la Oficina Asesora Jurídica informa a la Dirección de Servicios y Atención el control de legalidad para preguntas frecuentes línea anticorrupción y matriz de caracterización de actos de corrupción.
Las evidencias aportadas corresponden al período de tiempo estimado para el alcance de la meta.
Evidencias consultadas en: \\172.16.9.31\ArchivosICBF\Direccion de Planeación\Monitoreo Plan Anticorrupción\Comp 4. Servicios y Atención al Ciudadano 2018\D. Servicios y Atención\7. Julio</v>
      </c>
      <c r="S80" s="51" t="str">
        <f>IF(Comp4!S17="","",Comp4!S17)</f>
        <v/>
      </c>
      <c r="T80" s="130">
        <f>IF(Comp4!T17="","",Comp4!T17)</f>
        <v>1</v>
      </c>
      <c r="U80" s="88" t="str">
        <f>IF(Comp4!U17="","",Comp4!U17)</f>
        <v>Cumplida (DT)</v>
      </c>
      <c r="V80" s="100" t="str">
        <f>IF(Comp4!V17="","",Comp4!V17)</f>
        <v/>
      </c>
      <c r="W80" s="99" t="str">
        <f>IF(Comp4!W17="","",Comp4!W17)</f>
        <v>Juliana Arevalo
Angela Parra</v>
      </c>
      <c r="X80" s="101" t="str">
        <f>IF(Comp4!X17="","",Comp4!X17)</f>
        <v>La Dirección de Servicios y Atención allegó evidencias relacionadas con las sesiones de trabajo adelantadas con la Oficina Asesora Jurídica del ICBF para la validación de 50 preguntas frecuentes para apoyar la atención en la línea anticorrupción, entre las cuales fue posible observar por la Oficina de Control de Interno, los siguientes soportes:
Evidencia: 
-Correo Electrónico del 19/07/2018 en el cual se solicitó a la Oficina Asesora Jurídica el control de legalidad de la matriz de Caracterización de actos de corrupción, propuesta de siete nuevos tipos de delitos , documento con de 30 preguntas frecuentes con su correspondiste respuesta, sobre la Línea Anticorrupción de la Entidad.
- Memorandos No. I-2018-084881-0101 del 23/08/2018 y I -2018-076594-0101 del 31/07/2018 en los cuales las Jefe de la Oficina Asesora Jurídica informa a la Dirección de Servicios y Atención el control de legalidad para preguntas frecuentes línea anticorrupción y matriz de caracterización de actos de corrupción.
Las evidencias aportadas corresponden al período de tiempo estimado para el alcance de la meta.
Evidencias consultadas en: \\172.16.9.31\ArchivosICBF\Direccion de Planeación\Monitoreo Plan Anticorrupción\Comp 4. Servicios y Atención al Ciudadano 2018\D. Servicios y Atención\7. Julio</v>
      </c>
    </row>
    <row r="81" spans="1:24" ht="110.25" customHeight="1" x14ac:dyDescent="0.25">
      <c r="A81" s="807"/>
      <c r="B81" s="94" t="str">
        <f>IF(Comp4!B18="","",Comp4!B18)</f>
        <v>2.3</v>
      </c>
      <c r="C81" s="123" t="str">
        <f>IF(Comp4!C18="","",Comp4!C18)</f>
        <v xml:space="preserve">Promover la oferta de Servicios del Instituto, dirigida a comunidades étnicas en lenguas nativas o dialectos oficiales </v>
      </c>
      <c r="D81" s="272" t="str">
        <f>IF(Comp4!D18="","",Comp4!D18)</f>
        <v xml:space="preserve">1  Video. </v>
      </c>
      <c r="E81" s="272" t="str">
        <f>IF(Comp4!E18="","",Comp4!E18)</f>
        <v xml:space="preserve">Dirección de Servicios y Atención </v>
      </c>
      <c r="F81" s="274">
        <f>IF(Comp4!F18="","",Comp4!F18)</f>
        <v>43342</v>
      </c>
      <c r="H81" s="130" t="str">
        <f>IF(Comp4!H18="","",Comp4!H18)</f>
        <v/>
      </c>
      <c r="I81" s="154" t="str">
        <f>IF(Comp4!I18="","",Comp4!I18)</f>
        <v>En Avance</v>
      </c>
      <c r="J81" s="100" t="str">
        <f>IF(Comp4!J18="","",Comp4!J18)</f>
        <v/>
      </c>
      <c r="K81" s="150" t="str">
        <f>IF(Comp4!K18="","",Comp4!K18)</f>
        <v>Juliana Arevalo
Angela Parra</v>
      </c>
      <c r="L81" s="101" t="str">
        <f>IF(Comp4!L18="","",Comp4!L18)</f>
        <v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v>
      </c>
      <c r="M81" s="48" t="e">
        <f>IF(Comp4!#REF!="","",Comp4!#REF!)</f>
        <v>#REF!</v>
      </c>
      <c r="N81" s="130">
        <f>IF(Comp4!N18="","",Comp4!N18)</f>
        <v>1</v>
      </c>
      <c r="O81" s="88" t="str">
        <f>IF(Comp4!O18="","",Comp4!O18)</f>
        <v>Cumplida (DT)</v>
      </c>
      <c r="P81" s="100" t="str">
        <f>IF(Comp4!P18="","",Comp4!P18)</f>
        <v/>
      </c>
      <c r="Q81" s="164" t="str">
        <f>IF(Comp4!Q18="","",Comp4!Q18)</f>
        <v>Juliana Arevalo
Angela Parra</v>
      </c>
      <c r="R81" s="101" t="str">
        <f>IF(Comp4!R18="","",Comp4!R18)</f>
        <v xml:space="preserve">Se evidencian dos videos de promoción institucional en lenguas nativas: Uitoto y Wayunaiki.
Evidencia: ruta: \\172.16.9.31\ArchivosICBF\Direccion de Planeación\Monitoreo Plan Anticorrupción\Comp 4. Servicios y Atención al Ciudadano 2018\D. Servicios y Atención\5. Mayo\2.3 
</v>
      </c>
      <c r="S81" s="51" t="e">
        <f>IF(Comp4!#REF!="","",Comp4!#REF!)</f>
        <v>#REF!</v>
      </c>
      <c r="T81" s="130">
        <f>IF(Comp4!T18="","",Comp4!T18)</f>
        <v>1</v>
      </c>
      <c r="U81" s="88" t="str">
        <f>IF(Comp4!U18="","",Comp4!U18)</f>
        <v>Cumplida (DT)</v>
      </c>
      <c r="V81" s="100" t="str">
        <f>IF(Comp4!V18="","",Comp4!V18)</f>
        <v/>
      </c>
      <c r="W81" s="99" t="str">
        <f>IF(Comp4!W18="","",Comp4!W18)</f>
        <v>Juliana Arevalo
Angela Parra</v>
      </c>
      <c r="X81" s="101" t="str">
        <f>IF(Comp4!X18="","",Comp4!X18)</f>
        <v xml:space="preserve">Se evidencian dos videos de promoción institucional en lenguas nativas: Uitoto y Wayunaiki.
Evidencia: 
\\172.16.9.31\ArchivosICBF\Direccion de Planeación\Monitoreo Plan Anticorrupción\Comp 4. Servicios y Atención al Ciudadano 2018\D. Servicios y Atención\5. Mayo\2.3 
</v>
      </c>
    </row>
    <row r="82" spans="1:24" ht="402.75" customHeight="1" thickBot="1" x14ac:dyDescent="0.3">
      <c r="A82" s="807"/>
      <c r="B82" s="105" t="str">
        <f>IF(Comp4!B19="","",Comp4!B19)</f>
        <v>2.4</v>
      </c>
      <c r="C82" s="134" t="str">
        <f>IF(Comp4!C19="","",Comp4!C19)</f>
        <v>Fortalecer el seguimiento de las peticiones ciudadanas a partir de la visualización de solicitudes de información adicionales a la petición inicial.</v>
      </c>
      <c r="D82" s="134" t="str">
        <f>IF(Comp4!D19="","",Comp4!D19)</f>
        <v>Implementación de la Funcionalidad  y Reportes de seguimientos.</v>
      </c>
      <c r="E82" s="134" t="str">
        <f>IF(Comp4!E19="","",Comp4!E19)</f>
        <v>Dirección de Servicios y Atención</v>
      </c>
      <c r="F82" s="97">
        <f>IF(Comp4!F19="","",Comp4!F19)</f>
        <v>43281</v>
      </c>
      <c r="H82" s="130">
        <f>IF(Comp4!H19="","",Comp4!H19)</f>
        <v>1</v>
      </c>
      <c r="I82" s="154" t="str">
        <f>IF(Comp4!I19="","",Comp4!I19)</f>
        <v>Vencida</v>
      </c>
      <c r="J82" s="100" t="str">
        <f>IF(Comp4!J19="","",Comp4!J19)</f>
        <v/>
      </c>
      <c r="K82" s="150" t="str">
        <f>IF(Comp4!K19="","",Comp4!K19)</f>
        <v>Juliana Arevalo
Angela Parra</v>
      </c>
      <c r="L82" s="101" t="str">
        <f>IF(Comp4!L19="","",Comp4!L19)</f>
        <v>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v>
      </c>
      <c r="M82" s="48" t="str">
        <f>IF(Comp4!M19="","",Comp4!M19)</f>
        <v/>
      </c>
      <c r="N82" s="130">
        <f>IF(Comp4!N19="","",Comp4!N19)</f>
        <v>1</v>
      </c>
      <c r="O82" s="88" t="str">
        <f>IF(Comp4!O19="","",Comp4!O19)</f>
        <v>Vencida</v>
      </c>
      <c r="P82" s="100" t="str">
        <f>IF(Comp4!P19="","",Comp4!P19)</f>
        <v/>
      </c>
      <c r="Q82" s="164" t="str">
        <f>IF(Comp4!Q19="","",Comp4!Q19)</f>
        <v>Juliana Arevalo
Angela Parra</v>
      </c>
      <c r="R82" s="101" t="str">
        <f>IF(Comp4!R19="","",Comp4!R19)</f>
        <v>En el seguimiento realizado para el primer cuatrimestre se identificó por parte de la Oficina de Control Interno que la meta prevista no fue alcanzada en la fecha establecida inicialmente: 30/04/2018 (por lo cual se dio una valoración: vencida). 
Para el seguimiento realizado en el segundo cuatrimestre se evidencia modificación de la fecha a 30/06/2018.
De las evidencias aportadas para el período se observaron correos electrónicos entre la Dirección de Servicios y Atención y la Dirección de Tecnología e Informática en los cuales se definieron los ajustes respectivos en el SIM con la implementación de la funcionalidad  para fortalecer el seguimiento de las peticiones adicionales a una petición inicial, sin embargo no se evidencia soporte de los reportes de seguimiento tal como se dispuso en la meta por alcanzar. 
Evidencia:
En la ruta NAS  \\172.16.9.31\ArchivosICBF\Direccion de Planeación\Monitoreo Plan Anticorrupción\Comp 4. Servicios y Atención al Ciudadano 2018\D. Servicios y Atención\6. Junio\2.4 tres correos electrónicos en los cuales se de a conocer que:"(...) las actuaciones para el registro de ACOs (AAC-155, AAC-160, AAC-165 y AAC-166) fueron creadas en el ambiente de producción del SIM y se encuentran disponibles para ser registradas por profesionales con perfil AAC y por defensores para el caso de la AAC.155.(...).
Correo electrónico del 15/06/2018, el cual da respuesta a correo del 29/05/2018.
Correo electrónico del 14/08/2018 con asunto: Visualización de anexos, desde el Grupo de Canales y Centro de Contacto de la Dirección de Servicios y Atención se da a conocer la funcionalidad del botón objeto de desarrollo en el SIM.
De acuerdo con el correo electrónico recibido el dia 14/09/2018 por parte de DSYA, se aclara que la OCI ya habia validado el pantallazo generado con fecha 14/08/2018 respecto a la funcionalidad del boton; Sin embargo dentro de las evidencias aportadas no se allegaron pantallazos que permitan ver "Reportes de seguimiento" sobre esta nueva actuación en el SIM teniendo en cuenta que lo previsto por la DSYA es "Fortalecer el seguimiento de las peticiones ciudadanas a partir de la visualización de solicitudes de información adicionales a la petición inicial".</v>
      </c>
      <c r="S82" s="51" t="str">
        <f>IF(Comp4!S19="","",Comp4!S19)</f>
        <v/>
      </c>
      <c r="T82" s="130">
        <f>IF(Comp4!T19="","",Comp4!T19)</f>
        <v>1</v>
      </c>
      <c r="U82" s="88" t="str">
        <f>IF(Comp4!U19="","",Comp4!U19)</f>
        <v>Cumplida (FT)</v>
      </c>
      <c r="V82" s="100" t="str">
        <f>IF(Comp4!V19="","",Comp4!V19)</f>
        <v/>
      </c>
      <c r="W82" s="99" t="str">
        <f>IF(Comp4!W19="","",Comp4!W19)</f>
        <v>Juliana Arevalo
Angela Parra</v>
      </c>
      <c r="X82" s="101" t="str">
        <f>IF(Comp4!X19="","",Comp4!X19)</f>
        <v>De acuerdo con la mesa de trabajo realizada el día 10 de enero de 2019 entre la DSYA y la OCI, se explica que la meta en relación a los reportes generados con la puesta en marcha de la nueva actuación corresponde año usuario directo y no a un reporte de seguimiento nacional por parte de la DSYA, por consiguiente y teniendo en cuenta el correo electrónico de fecha 14/08/2018 la OCI identifica que la actividad fue cumplida fuera de término. 
Evidencia:
\\172.16.9.31\ArchivosICBF\Direccion de Planeación\Monitoreo Plan Anticorrupción\Comp 4. Servicios y Atención al Ciudadano 2018\D. Servicios y Atención\8. Ago.\2.4
Correo electrónico del 14/08/2018 con asunto: Visualización de anexos, desde el Grupo de Canales y Centro de Contacto de la Dirección de Servicios y Atención se da a conocer la funcionalidad del botón objeto de desarrollo en el SIM.</v>
      </c>
    </row>
    <row r="83" spans="1:24" ht="32.25" hidden="1" customHeight="1" thickBot="1" x14ac:dyDescent="0.3">
      <c r="A83" s="807"/>
      <c r="B83" s="105" t="str">
        <f>IF(Comp4!B20="","",Comp4!B20)</f>
        <v/>
      </c>
      <c r="C83" s="134" t="str">
        <f>IF(Comp4!C20="","",Comp4!C20)</f>
        <v/>
      </c>
      <c r="D83" s="134" t="str">
        <f>IF(Comp4!D20="","",Comp4!D20)</f>
        <v/>
      </c>
      <c r="E83" s="134" t="str">
        <f>IF(Comp4!E20="","",Comp4!E20)</f>
        <v/>
      </c>
      <c r="F83" s="97" t="str">
        <f>IF(Comp4!F20="","",Comp4!F20)</f>
        <v/>
      </c>
      <c r="H83" s="130" t="str">
        <f>IF(Comp4!H20="","",Comp4!H20)</f>
        <v/>
      </c>
      <c r="I83" s="154" t="str">
        <f>IF(Comp4!I20="","",Comp4!I20)</f>
        <v/>
      </c>
      <c r="J83" s="100" t="str">
        <f>IF(Comp4!J20="","",Comp4!J20)</f>
        <v/>
      </c>
      <c r="K83" s="150" t="str">
        <f>IF(Comp4!K20="","",Comp4!K20)</f>
        <v/>
      </c>
      <c r="L83" s="101" t="str">
        <f>IF(Comp4!L20="","",Comp4!L20)</f>
        <v/>
      </c>
      <c r="M83" s="48" t="str">
        <f>IF(Comp4!M20="","",Comp4!M20)</f>
        <v/>
      </c>
      <c r="N83" s="130" t="str">
        <f>IF(Comp4!N20="","",Comp4!N20)</f>
        <v/>
      </c>
      <c r="O83" s="88" t="str">
        <f>IF(Comp4!O20="","",Comp4!O20)</f>
        <v/>
      </c>
      <c r="P83" s="100" t="str">
        <f>IF(Comp4!P20="","",Comp4!P20)</f>
        <v/>
      </c>
      <c r="Q83" s="164" t="str">
        <f>IF(Comp4!Q20="","",Comp4!Q20)</f>
        <v/>
      </c>
      <c r="R83" s="101" t="str">
        <f>IF(Comp4!R20="","",Comp4!R20)</f>
        <v/>
      </c>
      <c r="S83" s="51" t="str">
        <f>IF(Comp4!S20="","",Comp4!S20)</f>
        <v/>
      </c>
      <c r="T83" s="130" t="str">
        <f>IF(Comp4!T20="","",Comp4!T20)</f>
        <v/>
      </c>
      <c r="U83" s="88" t="str">
        <f>IF(Comp4!U20="","",Comp4!U20)</f>
        <v/>
      </c>
      <c r="V83" s="100" t="str">
        <f>IF(Comp4!V20="","",Comp4!V20)</f>
        <v/>
      </c>
      <c r="W83" s="99" t="str">
        <f>IF(Comp4!W20="","",Comp4!W20)</f>
        <v/>
      </c>
      <c r="X83" s="101" t="str">
        <f>IF(Comp4!X20="","",Comp4!X20)</f>
        <v/>
      </c>
    </row>
    <row r="84" spans="1:24" ht="33" hidden="1" customHeight="1" thickBot="1" x14ac:dyDescent="0.3">
      <c r="A84" s="807"/>
      <c r="B84" s="94" t="str">
        <f>IF(Comp4!B21="","",Comp4!B21)</f>
        <v/>
      </c>
      <c r="C84" s="102" t="str">
        <f>IF(Comp4!C21="","",Comp4!C21)</f>
        <v/>
      </c>
      <c r="D84" s="134" t="str">
        <f>IF(Comp4!D21="","",Comp4!D21)</f>
        <v/>
      </c>
      <c r="E84" s="134" t="str">
        <f>IF(Comp4!E21="","",Comp4!E21)</f>
        <v/>
      </c>
      <c r="F84" s="97" t="str">
        <f>IF(Comp4!F21="","",Comp4!F21)</f>
        <v/>
      </c>
      <c r="H84" s="130" t="str">
        <f>IF(Comp4!H21="","",Comp4!H21)</f>
        <v/>
      </c>
      <c r="I84" s="154" t="str">
        <f>IF(Comp4!I21="","",Comp4!I21)</f>
        <v/>
      </c>
      <c r="J84" s="100" t="str">
        <f>IF(Comp4!J21="","",Comp4!J21)</f>
        <v/>
      </c>
      <c r="K84" s="150" t="str">
        <f>IF(Comp4!K21="","",Comp4!K21)</f>
        <v/>
      </c>
      <c r="L84" s="101" t="str">
        <f>IF(Comp4!L21="","",Comp4!L21)</f>
        <v/>
      </c>
      <c r="M84" s="48" t="str">
        <f>IF(Comp4!M21="","",Comp4!M21)</f>
        <v/>
      </c>
      <c r="N84" s="130" t="str">
        <f>IF(Comp4!N21="","",Comp4!N21)</f>
        <v/>
      </c>
      <c r="O84" s="88" t="str">
        <f>IF(Comp4!O21="","",Comp4!O21)</f>
        <v/>
      </c>
      <c r="P84" s="100" t="str">
        <f>IF(Comp4!P21="","",Comp4!P21)</f>
        <v/>
      </c>
      <c r="Q84" s="164" t="str">
        <f>IF(Comp4!Q21="","",Comp4!Q21)</f>
        <v/>
      </c>
      <c r="R84" s="101" t="str">
        <f>IF(Comp4!R21="","",Comp4!R21)</f>
        <v/>
      </c>
      <c r="S84" s="51" t="str">
        <f>IF(Comp4!S21="","",Comp4!S21)</f>
        <v/>
      </c>
      <c r="T84" s="130" t="str">
        <f>IF(Comp4!T21="","",Comp4!T21)</f>
        <v/>
      </c>
      <c r="U84" s="88" t="str">
        <f>IF(Comp4!U21="","",Comp4!U21)</f>
        <v/>
      </c>
      <c r="V84" s="100" t="str">
        <f>IF(Comp4!V21="","",Comp4!V21)</f>
        <v/>
      </c>
      <c r="W84" s="99" t="str">
        <f>IF(Comp4!W21="","",Comp4!W21)</f>
        <v/>
      </c>
      <c r="X84" s="101" t="str">
        <f>IF(Comp4!X21="","",Comp4!X21)</f>
        <v/>
      </c>
    </row>
    <row r="85" spans="1:24" ht="31.5" hidden="1" customHeight="1" thickBot="1" x14ac:dyDescent="0.3">
      <c r="A85" s="807"/>
      <c r="B85" s="94" t="str">
        <f>IF(Comp4!B22="","",Comp4!B22)</f>
        <v/>
      </c>
      <c r="C85" s="102" t="str">
        <f>IF(Comp4!C22="","",Comp4!C22)</f>
        <v/>
      </c>
      <c r="D85" s="135" t="str">
        <f>IF(Comp4!D22="","",Comp4!D22)</f>
        <v/>
      </c>
      <c r="E85" s="102" t="str">
        <f>IF(Comp4!E22="","",Comp4!E22)</f>
        <v/>
      </c>
      <c r="F85" s="97" t="str">
        <f>IF(Comp4!F22="","",Comp4!F22)</f>
        <v/>
      </c>
      <c r="H85" s="130" t="str">
        <f>IF(Comp4!H22="","",Comp4!H22)</f>
        <v/>
      </c>
      <c r="I85" s="154" t="str">
        <f>IF(Comp4!I22="","",Comp4!I22)</f>
        <v/>
      </c>
      <c r="J85" s="100" t="str">
        <f>IF(Comp4!J22="","",Comp4!J22)</f>
        <v/>
      </c>
      <c r="K85" s="150" t="str">
        <f>IF(Comp4!K22="","",Comp4!K22)</f>
        <v/>
      </c>
      <c r="L85" s="101" t="str">
        <f>IF(Comp4!L22="","",Comp4!L22)</f>
        <v/>
      </c>
      <c r="M85" s="48" t="str">
        <f>IF(Comp4!M22="","",Comp4!M22)</f>
        <v/>
      </c>
      <c r="N85" s="130" t="str">
        <f>IF(Comp4!N22="","",Comp4!N22)</f>
        <v/>
      </c>
      <c r="O85" s="88" t="str">
        <f>IF(Comp4!O22="","",Comp4!O22)</f>
        <v/>
      </c>
      <c r="P85" s="100" t="str">
        <f>IF(Comp4!P22="","",Comp4!P22)</f>
        <v/>
      </c>
      <c r="Q85" s="164" t="str">
        <f>IF(Comp4!Q22="","",Comp4!Q22)</f>
        <v/>
      </c>
      <c r="R85" s="101" t="str">
        <f>IF(Comp4!R22="","",Comp4!R22)</f>
        <v/>
      </c>
      <c r="S85" s="51" t="str">
        <f>IF(Comp4!S22="","",Comp4!S22)</f>
        <v/>
      </c>
      <c r="T85" s="130" t="str">
        <f>IF(Comp4!T22="","",Comp4!T22)</f>
        <v/>
      </c>
      <c r="U85" s="88" t="str">
        <f>IF(Comp4!U22="","",Comp4!U22)</f>
        <v/>
      </c>
      <c r="V85" s="100" t="str">
        <f>IF(Comp4!V22="","",Comp4!V22)</f>
        <v/>
      </c>
      <c r="W85" s="99" t="str">
        <f>IF(Comp4!W22="","",Comp4!W22)</f>
        <v/>
      </c>
      <c r="X85" s="101" t="str">
        <f>IF(Comp4!X22="","",Comp4!X22)</f>
        <v/>
      </c>
    </row>
    <row r="86" spans="1:24" ht="15.75" hidden="1" thickBot="1" x14ac:dyDescent="0.3">
      <c r="A86" s="860"/>
      <c r="B86" s="94" t="str">
        <f>IF(Comp4!B23="","",Comp4!B23)</f>
        <v/>
      </c>
      <c r="C86" s="102" t="str">
        <f>IF(Comp4!C23="","",Comp4!C23)</f>
        <v/>
      </c>
      <c r="D86" s="134" t="str">
        <f>IF(Comp4!D23="","",Comp4!D23)</f>
        <v/>
      </c>
      <c r="E86" s="102" t="str">
        <f>IF(Comp4!E23="","",Comp4!E23)</f>
        <v/>
      </c>
      <c r="F86" s="97" t="str">
        <f>IF(Comp4!F23="","",Comp4!F23)</f>
        <v/>
      </c>
      <c r="H86" s="130" t="str">
        <f>IF(Comp4!H23="","",Comp4!H23)</f>
        <v/>
      </c>
      <c r="I86" s="154" t="str">
        <f>IF(Comp4!I23="","",Comp4!I23)</f>
        <v/>
      </c>
      <c r="J86" s="100" t="str">
        <f>IF(Comp4!J23="","",Comp4!J23)</f>
        <v/>
      </c>
      <c r="K86" s="150" t="str">
        <f>IF(Comp4!K23="","",Comp4!K23)</f>
        <v/>
      </c>
      <c r="L86" s="101" t="str">
        <f>IF(Comp4!L23="","",Comp4!L23)</f>
        <v/>
      </c>
      <c r="M86" s="48" t="str">
        <f>IF(Comp4!M23="","",Comp4!M23)</f>
        <v/>
      </c>
      <c r="N86" s="130" t="str">
        <f>IF(Comp4!N23="","",Comp4!N23)</f>
        <v/>
      </c>
      <c r="O86" s="88" t="str">
        <f>IF(Comp4!O23="","",Comp4!O23)</f>
        <v/>
      </c>
      <c r="P86" s="100" t="str">
        <f>IF(Comp4!P23="","",Comp4!P23)</f>
        <v/>
      </c>
      <c r="Q86" s="164" t="str">
        <f>IF(Comp4!Q23="","",Comp4!Q23)</f>
        <v/>
      </c>
      <c r="R86" s="101" t="str">
        <f>IF(Comp4!R23="","",Comp4!R23)</f>
        <v/>
      </c>
      <c r="S86" s="51" t="str">
        <f>IF(Comp4!S23="","",Comp4!S23)</f>
        <v/>
      </c>
      <c r="T86" s="130" t="str">
        <f>IF(Comp4!T23="","",Comp4!T23)</f>
        <v/>
      </c>
      <c r="U86" s="88" t="str">
        <f>IF(Comp4!U23="","",Comp4!U23)</f>
        <v/>
      </c>
      <c r="V86" s="100" t="str">
        <f>IF(Comp4!V23="","",Comp4!V23)</f>
        <v/>
      </c>
      <c r="W86" s="99" t="str">
        <f>IF(Comp4!W23="","",Comp4!W23)</f>
        <v/>
      </c>
      <c r="X86" s="101" t="str">
        <f>IF(Comp4!X23="","",Comp4!X23)</f>
        <v/>
      </c>
    </row>
    <row r="87" spans="1:24" s="82" customFormat="1" ht="50.1" customHeight="1" thickBot="1" x14ac:dyDescent="0.3">
      <c r="A87" s="806" t="s">
        <v>75</v>
      </c>
      <c r="B87" s="72"/>
      <c r="C87" s="73" t="s">
        <v>113</v>
      </c>
      <c r="D87" s="72"/>
      <c r="E87" s="72"/>
      <c r="F87" s="93"/>
      <c r="G87" s="63"/>
      <c r="H87" s="75">
        <f>IF(Comp4!H24="","",Comp4!H24)</f>
        <v>0</v>
      </c>
      <c r="I87" s="156">
        <f>IF(Comp4!I24="","",Comp4!I24)</f>
        <v>0</v>
      </c>
      <c r="J87" s="77" t="str">
        <f>IF(Comp4!J24="","",Comp4!J24)</f>
        <v>No se programaron actividades relacionadas con este objetivo</v>
      </c>
      <c r="K87" s="167" t="str">
        <f>IF(Comp4!K24="","",Comp4!K24)</f>
        <v/>
      </c>
      <c r="L87" s="79" t="str">
        <f>IF(Comp4!L24="","",Comp4!L24)</f>
        <v/>
      </c>
      <c r="M87" s="80" t="str">
        <f>IF(Comp4!M24="","",Comp4!M24)</f>
        <v/>
      </c>
      <c r="N87" s="75">
        <f>IF(Comp4!N24="","",Comp4!N24)</f>
        <v>0</v>
      </c>
      <c r="O87" s="76">
        <f>IF(Comp4!O24="","",Comp4!O24)</f>
        <v>0</v>
      </c>
      <c r="P87" s="77" t="str">
        <f>IF(Comp4!P24="","",Comp4!P24)</f>
        <v>No se programaron actividades relacionadas con este objetivo</v>
      </c>
      <c r="Q87" s="78" t="str">
        <f>IF(Comp4!Q24="","",Comp4!Q24)</f>
        <v/>
      </c>
      <c r="R87" s="79" t="str">
        <f>IF(Comp4!R24="","",Comp4!R24)</f>
        <v/>
      </c>
      <c r="S87" s="129" t="str">
        <f>IF(Comp4!S24="","",Comp4!S24)</f>
        <v/>
      </c>
      <c r="T87" s="75">
        <f>IF(Comp4!T24="","",Comp4!T24)</f>
        <v>1</v>
      </c>
      <c r="U87" s="76">
        <f>IF(Comp4!U24="","",Comp4!U24)</f>
        <v>1</v>
      </c>
      <c r="V87" s="77">
        <f>IF(Comp4!V24="","",Comp4!V24)</f>
        <v>1</v>
      </c>
      <c r="W87" s="78" t="str">
        <f>IF(Comp4!W24="","",Comp4!W24)</f>
        <v/>
      </c>
      <c r="X87" s="79" t="str">
        <f>IF(Comp4!X24="","",Comp4!X24)</f>
        <v/>
      </c>
    </row>
    <row r="88" spans="1:24" ht="408.75" customHeight="1" thickBot="1" x14ac:dyDescent="0.3">
      <c r="A88" s="860"/>
      <c r="B88" s="94" t="str">
        <f>IF(Comp4!B25="","",Comp4!B25)</f>
        <v>3.1</v>
      </c>
      <c r="C88" s="102" t="str">
        <f>IF(Comp4!C25="","",Comp4!C25)</f>
        <v xml:space="preserve">Definir  y desarrollar una estrategia  de   apropiación de conocimiento para el personal vinculado al proceso de Relación con el Ciudadano. </v>
      </c>
      <c r="D88" s="134" t="str">
        <f>IF(Comp4!D25="","",Comp4!D25)</f>
        <v>Estrategia de apropiación implementada</v>
      </c>
      <c r="E88" s="102" t="str">
        <f>IF(Comp4!E25="","",Comp4!E25)</f>
        <v>Dirección de Servicios y Atención</v>
      </c>
      <c r="F88" s="97">
        <f>IF(Comp4!F25="","",Comp4!F25)</f>
        <v>43465</v>
      </c>
      <c r="H88" s="130" t="str">
        <f>IF(Comp4!H25="","",Comp4!H25)</f>
        <v/>
      </c>
      <c r="I88" s="154" t="str">
        <f>IF(Comp4!I25="","",Comp4!I25)</f>
        <v>En Avance</v>
      </c>
      <c r="J88" s="100" t="str">
        <f>IF(Comp4!J25="","",Comp4!J25)</f>
        <v/>
      </c>
      <c r="K88" s="150" t="str">
        <f>IF(Comp4!K25="","",Comp4!K25)</f>
        <v>Juliana Arevalo
Angela Parra</v>
      </c>
      <c r="L88" s="101" t="str">
        <f>IF(Comp4!L25="","",Comp4!L25)</f>
        <v>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v>
      </c>
      <c r="M88" s="48" t="str">
        <f>IF(Comp4!M25="","",Comp4!M25)</f>
        <v/>
      </c>
      <c r="N88" s="130" t="str">
        <f>IF(Comp4!N25="","",Comp4!N25)</f>
        <v/>
      </c>
      <c r="O88" s="88" t="str">
        <f>IF(Comp4!O25="","",Comp4!O25)</f>
        <v>En Avance</v>
      </c>
      <c r="P88" s="100" t="str">
        <f>IF(Comp4!P25="","",Comp4!P25)</f>
        <v/>
      </c>
      <c r="Q88" s="164" t="str">
        <f>IF(Comp4!Q25="","",Comp4!Q25)</f>
        <v>Juliana Arevalo
Angela Parra</v>
      </c>
      <c r="R88" s="163" t="str">
        <f>IF(Comp4!R25="","",Comp4!R25)</f>
        <v>De las evidencias aportadas para el segundo cuatrimestre se observan soportes relacionados con el desarrollo de videoconferencias, envío de cápsulas informativas y socialización de temas misionales.
Evidencia: 
Mayo - 2018:
La Dirección de Servicios y Atención documentó la evaluación de líderes de formación del centro de contacto,  formadores, líderes y enlaces de calidad, allegando de igual manera los resultados de la evaluación, la implementación y socialización de la Evaluación Integral del Proceso de Relación con el ciudadano, aplicada en todos los puntos de atención del ICBF y el análisis de los resultados de la Estrategia de Apropiación del Conocimiento con las 33 regionales.
Junio - 2018:
Documentos en PDF con listados de asistencia de fechas: 26 y 27 de junio de 2018
Entre los soportes adjuntos no hay documento o correo electrónico relacionado con la listas de  asistencia que permitan identificar los temas abordados o las acciones adelantadas, toda vez que la Dirección de Servicios y Atención en la ruta NAS \\172.16.9.31\ArchivosICBF\Direccion de Planeación\Monitoreo Plan Anticorrupción\Comp 4. Servicios y Atención al Ciudadano 2018\D. Servicios y Atención\6. Junio\3.1 y en el documento excel de avance "anexo 4", reporta como avance para éste mes: evaluación de conocimiento, socialización por videoconferencia y tres cápsulas del saber, de las cuales se evidencian los correos electrónicos de envío.
Julio - 2018
Documentos en PDF con los listados de asistencia de las regionales en las videoconferencias, sin embargo no se aportó evidencia de las convocatorias realizadas por la Dirección de Servicios y Atención para ésta actividad.
Correos electrónicos en los cuales se enviaron las Cápsulas del Saber.
Para el período revisado no se observa soporte relacionado con "material específico de procesos misionales", es citado en en el excel de avance "anexo 4" sin embargo no se aportó evidencia que documente al respecto.</v>
      </c>
      <c r="S88" s="51" t="str">
        <f>IF(Comp4!S25="","",Comp4!S25)</f>
        <v/>
      </c>
      <c r="T88" s="130">
        <f>IF(Comp4!T25="","",Comp4!T25)</f>
        <v>1</v>
      </c>
      <c r="U88" s="88" t="str">
        <f>IF(Comp4!U25="","",Comp4!U25)</f>
        <v>Cumplida (DT)</v>
      </c>
      <c r="V88" s="100" t="str">
        <f>IF(Comp4!V25="","",Comp4!V25)</f>
        <v/>
      </c>
      <c r="W88" s="99" t="str">
        <f>IF(Comp4!W25="","",Comp4!W25)</f>
        <v>Juliana Arevalo
Angela Parra</v>
      </c>
      <c r="X88" s="101" t="str">
        <f>IF(Comp4!X25="","",Comp4!X25)</f>
        <v xml:space="preserve">Continuando con el seguimiento a las actividades de la Estrategia de Apropiación del Conocimiento del Proceso de Relación con el Ciudadano aportada en el primer cuatrimestre (correo electrónico del 30/04/2018, con asunto: ESTRATEGIA DE APROPIACION DEL CONOCIMIENTO - DIRECCION DE SERVICIOS Y ATENCION documento Word) se evidenciaron los siguientes soportes:
Septiembre: Listados de asistencia Videoconferencia Ley 1878 de 2018; Correos electrónicos con los resultados de Valoración de Conocimiento en diferentes Regionales aplicada a los colaboradores que cumplen funciones del Proceso de Relación con el Ciudadano en los tres niveles de atención; Correos electrónicos con los resultados consolidados de la valoración de conocimiento.
Evidencia: Al ser varios soportes se relaciona la ruta NAS donde se encuentran:
\\172.16.9.31\ArchivosICBF\Direccion de Planeación\Monitoreo Plan Anticorrupción\Comp 4. Servicios y Atención al Ciudadano 2018\D. Servicios y Atención\9. Sep\3.1
Octubre: Soportes de convocatoria a las Videoconferencias a realizarse el 24 y 25 de octubre de 2018; e Informe consolidado de la valoración de conocimiento. 
Evidencia: Correo electrónico del 23/10/2018 invitando a la Videoconferencia que se desarrollara el 24 de octubre de 2018 y enlace. 
Correo electrónico del 23/10/2018 invitando a la Videoconferencia que se desarrollara el 25 de octubre de 2018 y enlace.
Correo electrónico del 23/10/2018 enviado con el consolidado de los "Resultados de la Segunda Valoración Trimestral de Conocimientos"
Noviembre: Si soportes de gestiones. 
Diciembre: Correos de las gestiones realizadas por la DSYA para la aplicación de la evaluación de conocimiento a realizarse en diciembre de 2018; correo electrónico del 27/12/2018 con asunto: SOCIALIZACIÓN RESPUESTAS ULTIMA VALORACIÓN TRIMESTRAL DE CONOCIMIENTOS 2018 remitiendo a los responsablesSYA y responsablesCZSYA los resultados de las evaluaciones del 18 y 21 de diciembre de 2018; correo electrónico con asunto: SOCIALIZACIÓN RESULTADOS MEDICIÓN DE SATISFACCIÓN 2018 a realizarse el 21/12/2018. 
Evidencia: Al ser varios soportes se relaciona la ruta NAS donde se encuentran:
\\172.16.9.31\ArchivosICBF\Direccion de Planeación\Monitoreo Plan Anticorrupción\Comp 4. Servicios y Atención al Ciudadano 2018\D. Servicios y Atención\12. Dic\3.1
La OCI recomienda llevar a cabo un cierre de la estrategia que permita evaluar el impacto de las actividades para retroalimentar el proceso y establecer las mejoras a implementar en la siguiente vigencia. </v>
      </c>
    </row>
    <row r="89" spans="1:24" s="82" customFormat="1" ht="50.1" customHeight="1" thickBot="1" x14ac:dyDescent="0.3">
      <c r="A89" s="806" t="s">
        <v>76</v>
      </c>
      <c r="B89" s="72"/>
      <c r="C89" s="73" t="s">
        <v>114</v>
      </c>
      <c r="D89" s="72"/>
      <c r="E89" s="72"/>
      <c r="F89" s="93"/>
      <c r="G89" s="63"/>
      <c r="H89" s="75">
        <f>IF(Comp4!H26="","",Comp4!H26)</f>
        <v>0</v>
      </c>
      <c r="I89" s="156">
        <f>IF(Comp4!I26="","",Comp4!I26)</f>
        <v>0</v>
      </c>
      <c r="J89" s="77" t="str">
        <f>IF(Comp4!J26="","",Comp4!J26)</f>
        <v>No se programaron actividades relacionadas con este objetivo</v>
      </c>
      <c r="K89" s="167" t="str">
        <f>IF(Comp4!K26="","",Comp4!K26)</f>
        <v/>
      </c>
      <c r="L89" s="79" t="str">
        <f>IF(Comp4!L26="","",Comp4!L26)</f>
        <v/>
      </c>
      <c r="M89" s="80" t="str">
        <f>IF(Comp4!M26="","",Comp4!M26)</f>
        <v/>
      </c>
      <c r="N89" s="75">
        <f>IF(Comp4!N26="","",Comp4!N26)</f>
        <v>0</v>
      </c>
      <c r="O89" s="76">
        <f>IF(Comp4!O26="","",Comp4!O26)</f>
        <v>0</v>
      </c>
      <c r="P89" s="77" t="str">
        <f>IF(Comp4!P26="","",Comp4!P26)</f>
        <v>No se programaron actividades relacionadas con este objetivo</v>
      </c>
      <c r="Q89" s="78" t="str">
        <f>IF(Comp4!Q26="","",Comp4!Q26)</f>
        <v/>
      </c>
      <c r="R89" s="79" t="str">
        <f>IF(Comp4!R26="","",Comp4!R26)</f>
        <v/>
      </c>
      <c r="S89" s="129" t="str">
        <f>IF(Comp4!S26="","",Comp4!S26)</f>
        <v/>
      </c>
      <c r="T89" s="75">
        <f>IF(Comp4!T26="","",Comp4!T26)</f>
        <v>2</v>
      </c>
      <c r="U89" s="76">
        <f>IF(Comp4!U26="","",Comp4!U26)</f>
        <v>2</v>
      </c>
      <c r="V89" s="77">
        <f>IF(Comp4!V26="","",Comp4!V26)</f>
        <v>1</v>
      </c>
      <c r="W89" s="78" t="str">
        <f>IF(Comp4!W26="","",Comp4!W26)</f>
        <v/>
      </c>
      <c r="X89" s="79" t="str">
        <f>IF(Comp4!X26="","",Comp4!X26)</f>
        <v/>
      </c>
    </row>
    <row r="90" spans="1:24" ht="350.25" customHeight="1" x14ac:dyDescent="0.25">
      <c r="A90" s="807"/>
      <c r="B90" s="94" t="str">
        <f>IF(Comp4!B27="","",Comp4!B27)</f>
        <v>4.1</v>
      </c>
      <c r="C90" s="102" t="str">
        <f>IF(Comp4!C27="","",Comp4!C27)</f>
        <v xml:space="preserve">Crear una  Herramienta de ayuda  en el Sistema de Información Misional -SIM-  a través de la Guía de la Correcta Tipificación </v>
      </c>
      <c r="D90" s="134" t="str">
        <f>IF(Comp4!D27="","",Comp4!D27)</f>
        <v xml:space="preserve">Herramienta de Ayuda Implementada en el SIM </v>
      </c>
      <c r="E90" s="102" t="str">
        <f>IF(Comp4!E27="","",Comp4!E27)</f>
        <v xml:space="preserve">Dirección de Servicios y Atención </v>
      </c>
      <c r="F90" s="97">
        <f>IF(Comp4!F27="","",Comp4!F27)</f>
        <v>43404</v>
      </c>
      <c r="H90" s="130" t="str">
        <f>IF(Comp4!H27="","",Comp4!H27)</f>
        <v/>
      </c>
      <c r="I90" s="154" t="str">
        <f>IF(Comp4!I27="","",Comp4!I27)</f>
        <v>En Avance</v>
      </c>
      <c r="J90" s="100" t="str">
        <f>IF(Comp4!J27="","",Comp4!J27)</f>
        <v/>
      </c>
      <c r="K90" s="150" t="str">
        <f>IF(Comp4!K27="","",Comp4!K27)</f>
        <v>Juliana Arevalo
Angela Parra</v>
      </c>
      <c r="L90" s="101" t="str">
        <f>IF(Comp4!L27="","",Comp4!L27)</f>
        <v>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v>
      </c>
      <c r="M90" s="48" t="str">
        <f>IF(Comp4!M27="","",Comp4!M27)</f>
        <v/>
      </c>
      <c r="N90" s="130" t="str">
        <f>IF(Comp4!N27="","",Comp4!N27)</f>
        <v/>
      </c>
      <c r="O90" s="88" t="str">
        <f>IF(Comp4!O27="","",Comp4!O27)</f>
        <v>En Avance</v>
      </c>
      <c r="P90" s="100" t="str">
        <f>IF(Comp4!P27="","",Comp4!P27)</f>
        <v/>
      </c>
      <c r="Q90" s="164" t="str">
        <f>IF(Comp4!Q27="","",Comp4!Q27)</f>
        <v>Juliana Arevalo
Angela Parra</v>
      </c>
      <c r="R90" s="101" t="str">
        <f>IF(Comp4!R27="","",Comp4!R27)</f>
        <v>De las evidencias aportadas en la ruta NAS se observan correos electrónicos entre la Dirección de Servicios y Atención con la Dirección de Tecnología e Información en los cuales a corte julio - 2018 se siguen realizando escenarios de prueba.
Los correos electrónicos aportados corresponden a la trazabilidad de las acciones adelantadas y retroalimentadas por las áreas competentes para el funcionamiento de la herramienta de ayuda, sin embargo en los soportes cargados para el mes de agosto se evidencia que el botón de ayuda SIM no esta funcionando correctamente, pese a las observaciones reiterativas del ara usuaria.
En los correos del mes de agosto se menciona: " (...) Estuve revisando el nuevo despliegue al ambiente de pruebas y aún con las correcciones en los nombres de los archivos que hice el jueves 2 de agosto, no funciona la llamada a las paginas HTM de la guía para la correcta tipificación.
Adjunto la evidencia de dicha revisión, donde puede observar las URL en los ambientes de pruebas desde el 1) formulario SIM, 2) su código fuente, 3) la URL de la ventana emergente que abre y 4) como se denominó en el TFS; en los 4 casos las URL tienen el mismo nombre, espacio, símbolos y guiones(...)
Evidencia:
Correo electrónico del 31/07/2018, con asunto:  Nuevo despliegue Botón de ayuda SIM - Conjunto de Cambios 9492.
Correo electrónico del 30/07/2018 con asunto: RE: Nuevo despliegue Botón de ayuda SIM - Conjunto de Cambios 9492
Correo electrónico del 26/06/2018, con asunto: MOTIVOS GUÍA CORRECTA TIPIFICACIÓN.
Correos electrónicos del 02, 08,09, 22 de agosto de 2018, con asunto: Nuevo despliegue Botón de ayuda SIM - Conjunto de Cambios 9492.</v>
      </c>
      <c r="S90" s="51" t="str">
        <f>IF(Comp4!S27="","",Comp4!S27)</f>
        <v/>
      </c>
      <c r="T90" s="130">
        <f>IF(Comp4!T27="","",Comp4!T27)</f>
        <v>1</v>
      </c>
      <c r="U90" s="88" t="str">
        <f>IF(Comp4!U27="","",Comp4!U27)</f>
        <v>Cumplida (DT)</v>
      </c>
      <c r="V90" s="100" t="str">
        <f>IF(Comp4!V27="","",Comp4!V27)</f>
        <v/>
      </c>
      <c r="W90" s="99" t="str">
        <f>IF(Comp4!W27="","",Comp4!W27)</f>
        <v>Juliana Arevalo
Angela Parra</v>
      </c>
      <c r="X90" s="101" t="str">
        <f>IF(Comp4!X27="","",Comp4!X27)</f>
        <v xml:space="preserve">De acuerdo con la información de la DSYA se evidenciaron correos electrónicos en el mes de septiembre entre esa dirección y la DIT para la funcionalidad del Botón de ayuda en el SIM; y según correo de la DSYA del 03/10/2018 se realizó validación de la funcionalidad y se aprueba el paso a producción.
Evidencia:
Correo electrónico del 19/09/2018, Asunto: RE: Botón Ayuda SIM - Eliminación buscador palabra
</v>
      </c>
    </row>
    <row r="91" spans="1:24" ht="393.75" customHeight="1" thickBot="1" x14ac:dyDescent="0.3">
      <c r="A91" s="807"/>
      <c r="B91" s="94" t="str">
        <f>IF(Comp4!B28="","",Comp4!B28)</f>
        <v>4.2</v>
      </c>
      <c r="C91" s="102" t="str">
        <f>IF(Comp4!C28="","",Comp4!C28)</f>
        <v xml:space="preserve">Mejorar el abordaje de peticiones ciudadanas con enfoque diferencial a través de la actualización del protocolo de atención. </v>
      </c>
      <c r="D91" s="134" t="str">
        <f>IF(Comp4!D28="","",Comp4!D28)</f>
        <v>Actualización del Protocolo de atención</v>
      </c>
      <c r="E91" s="102" t="str">
        <f>IF(Comp4!E28="","",Comp4!E28)</f>
        <v xml:space="preserve">Dirección de Servicios y Atención
</v>
      </c>
      <c r="F91" s="97">
        <f>IF(Comp4!F28="","",Comp4!F28)</f>
        <v>43404</v>
      </c>
      <c r="H91" s="130" t="str">
        <f>IF(Comp4!H28="","",Comp4!H28)</f>
        <v/>
      </c>
      <c r="I91" s="154" t="str">
        <f>IF(Comp4!I28="","",Comp4!I28)</f>
        <v>En Avance</v>
      </c>
      <c r="J91" s="100" t="str">
        <f>IF(Comp4!J28="","",Comp4!J28)</f>
        <v/>
      </c>
      <c r="K91" s="150" t="str">
        <f>IF(Comp4!K28="","",Comp4!K28)</f>
        <v>Juliana Arevalo
Angela Parra</v>
      </c>
      <c r="L91" s="101" t="str">
        <f>IF(Comp4!L28="","",Comp4!L28)</f>
        <v>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v>
      </c>
      <c r="M91" s="48" t="str">
        <f>IF(Comp4!M28="","",Comp4!M28)</f>
        <v/>
      </c>
      <c r="N91" s="130" t="str">
        <f>IF(Comp4!N28="","",Comp4!N28)</f>
        <v/>
      </c>
      <c r="O91" s="88" t="str">
        <f>IF(Comp4!O28="","",Comp4!O28)</f>
        <v>En Avance</v>
      </c>
      <c r="P91" s="100" t="str">
        <f>IF(Comp4!P28="","",Comp4!P28)</f>
        <v/>
      </c>
      <c r="Q91" s="164" t="str">
        <f>IF(Comp4!Q28="","",Comp4!Q28)</f>
        <v>Juliana Arevalo
Angela Parra</v>
      </c>
      <c r="R91" s="101" t="str">
        <f>IF(Comp4!R28="","",Comp4!R28)</f>
        <v xml:space="preserve">Una vez revisadas las evidencias aportadas por la Dirección de Servicios y Atención en la ruta NAS: \\172.16.9.31\ArchivosICBF\Direccion de Planeación\Monitoreo Plan Anticorrupción\Comp 4. Servicios y Atención al Ciudadano 2018 correspondiente a los meses de mayo, junio y julio se evidencia que se solicitó por medio electrónico validación del PROTOCOLO GENERAL DE ATENCIÓN AL CIUDADANO  a la Subdirección General, sin embargo no se aporta evidencia de respuesta de ésta subdirección en relación a la solicitud.
Es necesario tener en cuenta que la meta prevista es la actualización del protocolo de atención que en el mapa de procesos corresponde al PT1.RC PROTOCOLO DE SERVICIO Y ATENCIÓN AL CIUDADANO del 07/09/2016 - Versión 1 por consiguiente dentro del plazo establecido para el alcance de la meta se deberá surtir el trámite respectivo ante la Oficina de Planeación y Control de Gestión y que quede publicado.
Evidencia:
Correo electrónico del 16/05/2018, con asunto: PROTOCOLO DE SERVICIO Y ATENCIÓN AL CIUDADANO.
\\172.16.9.31\ArchivosICBF\Direccion de Planeación\Monitoreo Plan Anticorrupción\Comp 4. Servicios y Atención al Ciudadano 2018\D. Servicios y Atención\6. Junio\4.2
En la carpeta de Junio, fueron ubicadas evidencias correspondientes en fecha al mes de mayo.
Correo electrónico del 13/07/2018, con asunto:PROTOCOLOS GENERAL Y PRESENCIAL
Correo electrónico del 25/07/2018, con asunto: PROTOCOLO GENERAL DE ATENCIÓN AL CIUDADANO DEFINITIVO 25-07-2018.
Correo electrónico del 15/08/2018, con asunto: PROTOCOLO GENERAL DE ATENCIÓN AL CIUDADANO DEFINITIVO 25-07-2018
entre la Subdirección de Mejoramiento Organizacional y el Grupo Gestión de Calidad para el Servicio y la Atención de la
Dirección de Servicios y Atención.
</v>
      </c>
      <c r="S91" s="51" t="str">
        <f>IF(Comp4!S28="","",Comp4!S28)</f>
        <v/>
      </c>
      <c r="T91" s="130">
        <f>IF(Comp4!T28="","",Comp4!T28)</f>
        <v>1</v>
      </c>
      <c r="U91" s="88" t="str">
        <f>IF(Comp4!U28="","",Comp4!U28)</f>
        <v>Cumplida (DT)</v>
      </c>
      <c r="V91" s="100" t="str">
        <f>IF(Comp4!V28="","",Comp4!V28)</f>
        <v/>
      </c>
      <c r="W91" s="99" t="str">
        <f>IF(Comp4!W28="","",Comp4!W28)</f>
        <v>Juliana Arevalo
Angela Parra</v>
      </c>
      <c r="X91" s="101" t="str">
        <f>IF(Comp4!X28="","",Comp4!X28)</f>
        <v>Se evidencia correo electrónico enviado el día 16/10/2018 por la Directora de SYA a Directores Regionales &lt;Directores.Regionales@icbf.gov.co&gt;; ResponsablesCZSYA &lt;ResponsablesCZSYA@icbf.gov.co&gt;; ResponsableSYA &lt;ResponsableSYA@icbf.gov.co&gt; ; Coordinadores centros zonales &lt;coordinadorescentroszonales@icbfgob.onmicrosoft.com&gt; donde se les socializó el Protocolo de Atención Presencial al Ciudadano en el cual se evidencia el cumplimiento del objetivo propuesto que es: " Mejorar el abordaje de peticiones ciudadanas con enfoque diferencial a través de la actualización del protocolo de atención. "
Evidencia:
Correo electrónico del 30/10/2018, asunto: SOCIALIZACION PROTOCOLO DE ATENCIÓN PRESENCIAL AL CIUDADANO
https://www.icbf.gov.co/sites/default/files/procesos/pt4.rc_protocolo_de_atencion_presencial_al_ciudadano_v1.pdf
Adicionalmente la DSYA adjunto soporte de correo electrónico de fecha 16/10/2018 con asunto: SOCIALIZACIÓN PROTOCOLO GENERAL DE SERVICIO Y ATENCIÓN AL CIUDADANO, al respecto la O.C.I sugiere que en la actualización a realizarse a futuro, éste protocolo de igual manera cuente con los acápites relacionados con enfoque diferencial, toda vez que el Instituto en sus diferentes canales de atención ha venido implementando acciones incluyentes en cumplimiento al Modelo de atención diferencial, el cual solo es mencionado como parte del documento y no como si se encontró desarrollo en el protocolo de atención presencial.</v>
      </c>
    </row>
    <row r="92" spans="1:24" ht="15.75" hidden="1" thickBot="1" x14ac:dyDescent="0.3">
      <c r="A92" s="807"/>
      <c r="B92" s="94" t="str">
        <f>IF(Comp4!B29="","",Comp4!B29)</f>
        <v/>
      </c>
      <c r="C92" s="102" t="str">
        <f>IF(Comp4!C29="","",Comp4!C29)</f>
        <v/>
      </c>
      <c r="D92" s="134" t="str">
        <f>IF(Comp4!D29="","",Comp4!D29)</f>
        <v/>
      </c>
      <c r="E92" s="102" t="str">
        <f>IF(Comp4!E29="","",Comp4!E29)</f>
        <v/>
      </c>
      <c r="F92" s="97" t="str">
        <f>IF(Comp4!F29="","",Comp4!F29)</f>
        <v/>
      </c>
      <c r="H92" s="130" t="str">
        <f>IF(Comp4!H29="","",Comp4!H29)</f>
        <v/>
      </c>
      <c r="I92" s="154" t="str">
        <f>IF(Comp4!I29="","",Comp4!I29)</f>
        <v/>
      </c>
      <c r="J92" s="100" t="str">
        <f>IF(Comp4!J29="","",Comp4!J29)</f>
        <v/>
      </c>
      <c r="K92" s="150" t="str">
        <f>IF(Comp4!K29="","",Comp4!K29)</f>
        <v/>
      </c>
      <c r="L92" s="101" t="str">
        <f>IF(Comp4!L29="","",Comp4!L29)</f>
        <v/>
      </c>
      <c r="M92" s="48" t="str">
        <f>IF(Comp4!M29="","",Comp4!M29)</f>
        <v/>
      </c>
      <c r="N92" s="130" t="str">
        <f>IF(Comp4!N29="","",Comp4!N29)</f>
        <v/>
      </c>
      <c r="O92" s="88" t="str">
        <f>IF(Comp4!O29="","",Comp4!O29)</f>
        <v/>
      </c>
      <c r="P92" s="100" t="str">
        <f>IF(Comp4!P29="","",Comp4!P29)</f>
        <v/>
      </c>
      <c r="Q92" s="164" t="str">
        <f>IF(Comp4!Q29="","",Comp4!Q29)</f>
        <v/>
      </c>
      <c r="R92" s="101" t="str">
        <f>IF(Comp4!R29="","",Comp4!R29)</f>
        <v/>
      </c>
      <c r="S92" s="51" t="str">
        <f>IF(Comp4!S29="","",Comp4!S29)</f>
        <v/>
      </c>
      <c r="T92" s="130" t="str">
        <f>IF(Comp4!T29="","",Comp4!T29)</f>
        <v/>
      </c>
      <c r="U92" s="88" t="str">
        <f>IF(Comp4!U29="","",Comp4!U29)</f>
        <v/>
      </c>
      <c r="V92" s="100" t="str">
        <f>IF(Comp4!V29="","",Comp4!V29)</f>
        <v/>
      </c>
      <c r="W92" s="99" t="str">
        <f>IF(Comp4!W29="","",Comp4!W29)</f>
        <v/>
      </c>
      <c r="X92" s="101" t="str">
        <f>IF(Comp4!X29="","",Comp4!X29)</f>
        <v/>
      </c>
    </row>
    <row r="93" spans="1:24" ht="15.75" hidden="1" thickBot="1" x14ac:dyDescent="0.3">
      <c r="A93" s="860"/>
      <c r="B93" s="94" t="str">
        <f>IF(Comp4!B30="","",Comp4!B30)</f>
        <v/>
      </c>
      <c r="C93" s="102" t="str">
        <f>IF(Comp4!C30="","",Comp4!C30)</f>
        <v/>
      </c>
      <c r="D93" s="134" t="str">
        <f>IF(Comp4!D30="","",Comp4!D30)</f>
        <v/>
      </c>
      <c r="E93" s="102" t="str">
        <f>IF(Comp4!E30="","",Comp4!E30)</f>
        <v/>
      </c>
      <c r="F93" s="97" t="str">
        <f>IF(Comp4!F30="","",Comp4!F30)</f>
        <v/>
      </c>
      <c r="H93" s="130" t="str">
        <f>IF(Comp4!H30="","",Comp4!H30)</f>
        <v/>
      </c>
      <c r="I93" s="154" t="str">
        <f>IF(Comp4!I30="","",Comp4!I30)</f>
        <v/>
      </c>
      <c r="J93" s="100" t="str">
        <f>IF(Comp4!J30="","",Comp4!J30)</f>
        <v/>
      </c>
      <c r="K93" s="150" t="str">
        <f>IF(Comp4!K30="","",Comp4!K30)</f>
        <v/>
      </c>
      <c r="L93" s="101" t="str">
        <f>IF(Comp4!L30="","",Comp4!L30)</f>
        <v/>
      </c>
      <c r="M93" s="48" t="str">
        <f>IF(Comp4!M30="","",Comp4!M30)</f>
        <v/>
      </c>
      <c r="N93" s="130" t="str">
        <f>IF(Comp4!N30="","",Comp4!N30)</f>
        <v/>
      </c>
      <c r="O93" s="88" t="str">
        <f>IF(Comp4!O30="","",Comp4!O30)</f>
        <v/>
      </c>
      <c r="P93" s="100" t="str">
        <f>IF(Comp4!P30="","",Comp4!P30)</f>
        <v/>
      </c>
      <c r="Q93" s="164" t="str">
        <f>IF(Comp4!Q30="","",Comp4!Q30)</f>
        <v/>
      </c>
      <c r="R93" s="101" t="str">
        <f>IF(Comp4!R30="","",Comp4!R30)</f>
        <v/>
      </c>
      <c r="S93" s="51" t="str">
        <f>IF(Comp4!S30="","",Comp4!S30)</f>
        <v/>
      </c>
      <c r="T93" s="130" t="str">
        <f>IF(Comp4!T30="","",Comp4!T30)</f>
        <v/>
      </c>
      <c r="U93" s="88" t="str">
        <f>IF(Comp4!U30="","",Comp4!U30)</f>
        <v/>
      </c>
      <c r="V93" s="100" t="str">
        <f>IF(Comp4!V30="","",Comp4!V30)</f>
        <v/>
      </c>
      <c r="W93" s="99" t="str">
        <f>IF(Comp4!W30="","",Comp4!W30)</f>
        <v/>
      </c>
      <c r="X93" s="101" t="str">
        <f>IF(Comp4!X30="","",Comp4!X30)</f>
        <v/>
      </c>
    </row>
    <row r="94" spans="1:24" s="82" customFormat="1" ht="50.1" customHeight="1" thickBot="1" x14ac:dyDescent="0.3">
      <c r="A94" s="806" t="s">
        <v>77</v>
      </c>
      <c r="B94" s="72"/>
      <c r="C94" s="73" t="s">
        <v>115</v>
      </c>
      <c r="D94" s="72"/>
      <c r="E94" s="72"/>
      <c r="F94" s="93"/>
      <c r="G94" s="63"/>
      <c r="H94" s="75">
        <f>IF(Comp4!H31="","",Comp4!H31)</f>
        <v>0</v>
      </c>
      <c r="I94" s="156">
        <f>IF(Comp4!I31="","",Comp4!I31)</f>
        <v>0</v>
      </c>
      <c r="J94" s="77" t="str">
        <f>IF(Comp4!J31="","",Comp4!J31)</f>
        <v>No se programaron actividades relacionadas con este objetivo</v>
      </c>
      <c r="K94" s="167" t="str">
        <f>IF(Comp4!K31="","",Comp4!K31)</f>
        <v/>
      </c>
      <c r="L94" s="79" t="str">
        <f>IF(Comp4!L31="","",Comp4!L31)</f>
        <v/>
      </c>
      <c r="M94" s="80" t="str">
        <f>IF(Comp4!M31="","",Comp4!M31)</f>
        <v/>
      </c>
      <c r="N94" s="75">
        <f>IF(Comp4!N31="","",Comp4!N31)</f>
        <v>2</v>
      </c>
      <c r="O94" s="76">
        <f>IF(Comp4!O31="","",Comp4!O31)</f>
        <v>2</v>
      </c>
      <c r="P94" s="77">
        <f>IF(Comp4!P31="","",Comp4!P31)</f>
        <v>1</v>
      </c>
      <c r="Q94" s="78" t="str">
        <f>IF(Comp4!Q31="","",Comp4!Q31)</f>
        <v/>
      </c>
      <c r="R94" s="79" t="str">
        <f>IF(Comp4!R31="","",Comp4!R31)</f>
        <v/>
      </c>
      <c r="S94" s="129" t="str">
        <f>IF(Comp4!S31="","",Comp4!S31)</f>
        <v/>
      </c>
      <c r="T94" s="75">
        <f>IF(Comp4!T31="","",Comp4!T31)</f>
        <v>4</v>
      </c>
      <c r="U94" s="76">
        <f>IF(Comp4!U31="","",Comp4!U31)</f>
        <v>4</v>
      </c>
      <c r="V94" s="77">
        <f>IF(Comp4!V31="","",Comp4!V31)</f>
        <v>1</v>
      </c>
      <c r="W94" s="78" t="str">
        <f>IF(Comp4!W31="","",Comp4!W31)</f>
        <v/>
      </c>
      <c r="X94" s="79" t="str">
        <f>IF(Comp4!X31="","",Comp4!X31)</f>
        <v/>
      </c>
    </row>
    <row r="95" spans="1:24" ht="364.5" customHeight="1" x14ac:dyDescent="0.25">
      <c r="A95" s="807"/>
      <c r="B95" s="94" t="str">
        <f>IF(Comp4!B32="","",Comp4!B32)</f>
        <v>5.1</v>
      </c>
      <c r="C95" s="102" t="str">
        <f>IF(Comp4!C32="","",Comp4!C32)</f>
        <v>Realizar la caracterización de los peticionarios que presentan Solicitudes de Restablecimiento de Derechos  (SRD)  y Denuncias (PRD)</v>
      </c>
      <c r="D95" s="134" t="str">
        <f>IF(Comp4!D32="","",Comp4!D32)</f>
        <v xml:space="preserve">Documento de Caracterización </v>
      </c>
      <c r="E95" s="102" t="str">
        <f>IF(Comp4!E32="","",Comp4!E32)</f>
        <v>Dirección de Servicios y Atención</v>
      </c>
      <c r="F95" s="97" t="str">
        <f>IF(Comp4!F32="","",Comp4!F32)</f>
        <v>31/09/2018</v>
      </c>
      <c r="H95" s="130" t="str">
        <f>IF(Comp4!H32="","",Comp4!H32)</f>
        <v/>
      </c>
      <c r="I95" s="158" t="str">
        <f>IF(Comp4!I32="","",Comp4!I32)</f>
        <v>En Avance</v>
      </c>
      <c r="J95" s="100" t="str">
        <f>IF(Comp4!J32="","",Comp4!J32)</f>
        <v/>
      </c>
      <c r="K95" s="150" t="str">
        <f>IF(Comp4!K32="","",Comp4!K32)</f>
        <v>Juliana Arevalo
Angela Parra</v>
      </c>
      <c r="L95" s="101" t="str">
        <f>IF(Comp4!L32="","",Comp4!L32)</f>
        <v>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v>
      </c>
      <c r="M95" s="48" t="str">
        <f>IF(Comp4!M32="","",Comp4!M32)</f>
        <v/>
      </c>
      <c r="N95" s="130" t="str">
        <f>IF(Comp4!N32="","",Comp4!N32)</f>
        <v/>
      </c>
      <c r="O95" s="122" t="str">
        <f>IF(Comp4!O32="","",Comp4!O32)</f>
        <v>En Avance</v>
      </c>
      <c r="P95" s="100" t="str">
        <f>IF(Comp4!P32="","",Comp4!P32)</f>
        <v/>
      </c>
      <c r="Q95" s="164" t="str">
        <f>IF(Comp4!Q32="","",Comp4!Q32)</f>
        <v>Juliana Arevalo
Angela Parra</v>
      </c>
      <c r="R95" s="101" t="str">
        <f>IF(Comp4!R32="","",Comp4!R32)</f>
        <v xml:space="preserve">De las evidencias aportadas para el segundo cuatrimestre se pudo observar la respuesta dada por la Subdirección de Programación - Dirección de Planeación y Control de Gestión en fecha 17/05/2018 en la cual envió a la Dirección de Servicios y Atención los documentos en excel con el cruce de las bases de datos solicitadas para llevar a cabo la caracterización de peticionarios.
En la carpeta destinada para el mes de Julio se aportó copia de correo electrónico con asunto: Presentación Caracterización Vigencia - 2017 | Personas Jurídicas de fecha 16/07/2018 en el cual se evidencia una presentación en power point, utilizada al parecer en reunión del 12/07/2018 sin allegar soportes de citada reunión.
Sin embargo, las evidencias aportadas no dan cuenta del cumplimiento de la meta "Documento de Caracterización " , por lo tanto se evalúa en avance y se insta a la dirección de servicios y Atención que adelante las actividades pendientes.
Evidencia:
correo electrónico, con asunto: Presentación Caracterización Vigencia - 2017   Personas Jurídicas
correo electrónico, con asunto: RE  Solicitud Cruce Documentos Identidad RNEC   SISBEN   UNIDOS   Víctimas
De acuerdo con el correo electrónico del dia 14/09/2018 allegado por la DSYA y consultado el link https://www.icbf.gov.co/sites/default/files/caracterizacion_ciudadanos_peticionarios_vigencia_2017_v2-012018_0.pdf; se evidencia documento de caracterización de peticionarios del ICBF sin embargo en el contenido no de identifica claramente la caracterización de los peticionarios que presentan Solicitudes de Restablecimiento de Derechos  (SRD)  y Denuncias (PRD) que es la actividad especifica. </v>
      </c>
      <c r="S95" s="51" t="str">
        <f>IF(Comp4!S32="","",Comp4!S32)</f>
        <v/>
      </c>
      <c r="T95" s="130">
        <f>IF(Comp4!T32="","",Comp4!T32)</f>
        <v>1</v>
      </c>
      <c r="U95" s="122" t="str">
        <f>IF(Comp4!U32="","",Comp4!U32)</f>
        <v>Cumplida (DT)</v>
      </c>
      <c r="V95" s="100" t="str">
        <f>IF(Comp4!V32="","",Comp4!V32)</f>
        <v/>
      </c>
      <c r="W95" s="99" t="str">
        <f>IF(Comp4!W32="","",Comp4!W32)</f>
        <v>Juliana Arevalo
Angela Parra</v>
      </c>
      <c r="X95" s="101" t="str">
        <f>IF(Comp4!X32="","",Comp4!X32)</f>
        <v>De acuerdo con la mesa de trabajo realizada el día 10 de enero de 2019 entre la DSYA y la OCI, se explica que el documento de caracterización corresponde al socializado mediante correo electrónico de fecha 23 y 31/05/2018 enviado por la Directora de SYA. 
Las evidencias aportadas por la DSYA posteriores a esa fecha en la ruta NAS no hacen parte del documento meta, puesto que son el insumo para la Caracterización Ciudadanos y no a los peticionarios de solicitudes de Restablecimiento de Derechos  (SRD)  y Denuncias (PRD). 
La OCI recomienda tener en cuenta que los soportes que son cargados en la ruta NAS son objeto de verificación y harán parte del seguimiento evaluado por esta dependencia. 
Evidencia:
\\172.16.9.31\ArchivosICBF\Direccion de Planeación\Monitoreo Plan Anticorrupción\Comp 4. Servicios y Atención al Ciudadano 2018\D. Servicios y Atención\5. Mayo\5.1
Correo electrónico del 23/05/2018 Asunto: CARACTERIZACIÓN DENUNCIANTES 2017
Correo electrónico del 31/05/2018 Asunto: socialización Caracterización de Peticionarios 2017  / Universidad Externado de Colombia
https://www.icbf.gov.co/servicios/caracterizacion-peticionarios</v>
      </c>
    </row>
    <row r="96" spans="1:24" ht="289.5" customHeight="1" x14ac:dyDescent="0.25">
      <c r="A96" s="807"/>
      <c r="B96" s="94" t="str">
        <f>IF(Comp4!B33="","",Comp4!B33)</f>
        <v>5.2</v>
      </c>
      <c r="C96" s="102" t="str">
        <f>IF(Comp4!C33="","",Comp4!C33)</f>
        <v xml:space="preserve">Formular acciones de mejora con base en los resultados  obtenidos en la estrategia de medición de satisfacción 2017. </v>
      </c>
      <c r="D96" s="134" t="str">
        <f>IF(Comp4!D33="","",Comp4!D33)</f>
        <v xml:space="preserve"> Acciones de Mejora formuladas en ISOLUCION</v>
      </c>
      <c r="E96" s="102" t="str">
        <f>IF(Comp4!E33="","",Comp4!E33)</f>
        <v>Dirección de Servicios y Atención</v>
      </c>
      <c r="F96" s="97" t="str">
        <f>IF(Comp4!F33="","",Comp4!F33)</f>
        <v>31/09/2018</v>
      </c>
      <c r="H96" s="130" t="str">
        <f>IF(Comp4!H33="","",Comp4!H33)</f>
        <v/>
      </c>
      <c r="I96" s="158" t="str">
        <f>IF(Comp4!I33="","",Comp4!I33)</f>
        <v>En Avance</v>
      </c>
      <c r="J96" s="100" t="str">
        <f>IF(Comp4!J33="","",Comp4!J33)</f>
        <v/>
      </c>
      <c r="K96" s="150" t="str">
        <f>IF(Comp4!K33="","",Comp4!K33)</f>
        <v>Juliana Arevalo
Angela Parra</v>
      </c>
      <c r="L96" s="101" t="str">
        <f>IF(Comp4!L33="","",Comp4!L33)</f>
        <v>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v>
      </c>
      <c r="M96" s="48" t="str">
        <f>IF(Comp4!M33="","",Comp4!M33)</f>
        <v/>
      </c>
      <c r="N96" s="130" t="str">
        <f>IF(Comp4!N33="","",Comp4!N33)</f>
        <v/>
      </c>
      <c r="O96" s="122" t="str">
        <f>IF(Comp4!O33="","",Comp4!O33)</f>
        <v>En Avance</v>
      </c>
      <c r="P96" s="100" t="str">
        <f>IF(Comp4!P33="","",Comp4!P33)</f>
        <v/>
      </c>
      <c r="Q96" s="164" t="str">
        <f>IF(Comp4!Q33="","",Comp4!Q33)</f>
        <v>Juliana Arevalo
Angela Parra</v>
      </c>
      <c r="R96" s="101" t="str">
        <f>IF(Comp4!R33="","",Comp4!R33)</f>
        <v>Se evidencia base de datos con la relación de un total de 40 Acciones Correctivas formuladas en ISOLUCION a partir de los resultados de la encuesta de satisfacción aplicada en la vigencia 2017.
Es importante que la Dirección de Servicios y Atención  contemple el acompañamiento en la formulación de las Acciones Correctivas, los Planes de Mejoramiento y el cumplimiento de los mismos con el fin de lograr la eficacia a favor del proceso de Relación con el Ciudadano.
Desde la Oficina de Control Interno a la fecha de la revisión de evidencias para el segundo cuatrimestre no se conceptúa que ésta actividad se encuentre cumplida, toda vez que al revisar las Acciones Correctivas relacionadas en el documento excel variaron en 30 Acciones Correctivas nuevas en comparación con la relación inicial (10).
Evidencia:
Correo electrónico del 28/06/2018 con asunto: SEGUIMIENTO AC 8831- VENCIDA /EJE SATISFACCIÓN
Correo electrónico del 28/06/2018, con asunto: SEGUIMIENTO AC 9359 y 9358 -  EJE SATISFACCIÓN 
Correo electrónico del 27/06/2018, con asunto: Base Acciones Correctivas - Encuestas de Satisfacción 201806</v>
      </c>
      <c r="S96" s="51" t="str">
        <f>IF(Comp4!S33="","",Comp4!S33)</f>
        <v/>
      </c>
      <c r="T96" s="130">
        <f>IF(Comp4!T33="","",Comp4!T33)</f>
        <v>1</v>
      </c>
      <c r="U96" s="122" t="str">
        <f>IF(Comp4!U33="","",Comp4!U33)</f>
        <v>Cumplida (DT)</v>
      </c>
      <c r="V96" s="100" t="str">
        <f>IF(Comp4!V33="","",Comp4!V33)</f>
        <v/>
      </c>
      <c r="W96" s="99" t="str">
        <f>IF(Comp4!W33="","",Comp4!W33)</f>
        <v>Juliana Arevalo
Angela Parra</v>
      </c>
      <c r="X96" s="101" t="str">
        <f>IF(Comp4!X33="","",Comp4!X33)</f>
        <v xml:space="preserve">De acuerdo con las evidencias aportadas, se identifican dos bases de datos con acciones correctivas: Una con 10 registros y la segunda con 23 que fueron consultadas en el aplicativo ISOLUCIÓN y filtradas por fuente: Encuestas de Satisfacción a los Servicios del ICBF. 
La primer base corresponde a las acciones que fueron formuladas a las Direcciones de Nutrición, Primera Infancia, Niñez y Adolescencia, Familias y Comunidades y Protección; y la segunda a las Regionales. 
De acuerdo con lo anterior, se conceptúa como cumplida esta actividad; sin embargo se sugiere a la DSYA que realice un seguimiento al cierre eficaz de las mismas como actividad de autocontrol. 
Evidencia:
Excel ACCIONES CORRECTIVAS Puntos de Atención
Excel ACCIONES CORRECTIVAS Programas
</v>
      </c>
    </row>
    <row r="97" spans="1:24" ht="306" x14ac:dyDescent="0.25">
      <c r="A97" s="807"/>
      <c r="B97" s="94" t="str">
        <f>IF(Comp4!B34="","",Comp4!B34)</f>
        <v>5.3</v>
      </c>
      <c r="C97" s="102" t="str">
        <f>IF(Comp4!C34="","",Comp4!C34)</f>
        <v>Desarrollar e Implementar encuestas de satisfacción aplicables a los tramites en Línea.</v>
      </c>
      <c r="D97" s="134" t="str">
        <f>IF(Comp4!D34="","",Comp4!D34)</f>
        <v xml:space="preserve">Implementación Encuestas de satisfacción en Línea  </v>
      </c>
      <c r="E97" s="102" t="str">
        <f>IF(Comp4!E34="","",Comp4!E34)</f>
        <v xml:space="preserve">Dirección de Servicios y Atención </v>
      </c>
      <c r="F97" s="97">
        <f>IF(Comp4!F34="","",Comp4!F34)</f>
        <v>43312</v>
      </c>
      <c r="H97" s="130" t="str">
        <f>IF(Comp4!H34="","",Comp4!H34)</f>
        <v/>
      </c>
      <c r="I97" s="158" t="str">
        <f>IF(Comp4!I34="","",Comp4!I34)</f>
        <v>En Avance</v>
      </c>
      <c r="J97" s="100" t="str">
        <f>IF(Comp4!J34="","",Comp4!J34)</f>
        <v/>
      </c>
      <c r="K97" s="150" t="str">
        <f>IF(Comp4!K34="","",Comp4!K34)</f>
        <v>Juliana Arevalo
Angela Parra</v>
      </c>
      <c r="L97" s="101" t="str">
        <f>IF(Comp4!L34="","",Comp4!L34)</f>
        <v>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v>
      </c>
      <c r="M97" s="48" t="str">
        <f>IF(Comp4!M34="","",Comp4!M34)</f>
        <v/>
      </c>
      <c r="N97" s="130">
        <f>IF(Comp4!N34="","",Comp4!N34)</f>
        <v>1</v>
      </c>
      <c r="O97" s="122" t="str">
        <f>IF(Comp4!O34="","",Comp4!O34)</f>
        <v>Cumplida (DT)</v>
      </c>
      <c r="P97" s="100" t="str">
        <f>IF(Comp4!P34="","",Comp4!P34)</f>
        <v/>
      </c>
      <c r="Q97" s="164" t="str">
        <f>IF(Comp4!Q34="","",Comp4!Q34)</f>
        <v>Juliana Arevalo
Angela Parra</v>
      </c>
      <c r="R97" s="101" t="str">
        <f>IF(Comp4!R34="","",Comp4!R34)</f>
        <v>La Oficina de Control Interno en correo electrónico de fecha 09/05/2018 evidencia pantallazos donde se realiza la encuesta de satisfacción a los trámites en línea: OAC ONLINE, PILA WEB y Bienes Mostrencos.
Evidencia: 
Correo electrónico, del 09/05/2018, con asunto: RV: PLAN ANTICORRUPCIÓN COMPONENTE 4, ACTIVIDAD 5.3.</v>
      </c>
      <c r="S97" s="51" t="str">
        <f>IF(Comp4!S34="","",Comp4!S34)</f>
        <v/>
      </c>
      <c r="T97" s="130">
        <f>IF(Comp4!T34="","",Comp4!T34)</f>
        <v>1</v>
      </c>
      <c r="U97" s="122" t="str">
        <f>IF(Comp4!U34="","",Comp4!U34)</f>
        <v>Cumplida (DT)</v>
      </c>
      <c r="V97" s="100" t="str">
        <f>IF(Comp4!V34="","",Comp4!V34)</f>
        <v/>
      </c>
      <c r="W97" s="99" t="str">
        <f>IF(Comp4!W34="","",Comp4!W34)</f>
        <v>Juliana Arevalo
Angela Parra</v>
      </c>
      <c r="X97" s="101" t="str">
        <f>IF(Comp4!X34="","",Comp4!X34)</f>
        <v>La Oficina de Control Interno en correo electrónico de fecha 09/05/2018 evidencia pantallazos donde se realiza la encuesta de satisfacción a los trámites en línea: OAC ONLINE, PILA WEB y Bienes Mostrencos.
Evidencia: 
Correo electrónico, del 09/05/2018, con asunto: RV: PLAN ANTICORRUPCIÓN COMPONENTE 4, ACTIVIDAD 5.3.</v>
      </c>
    </row>
    <row r="98" spans="1:24" ht="211.5" customHeight="1" thickBot="1" x14ac:dyDescent="0.3">
      <c r="A98" s="860"/>
      <c r="B98" s="94" t="str">
        <f>IF(Comp4!B35="","",Comp4!B35)</f>
        <v>5.4</v>
      </c>
      <c r="C98" s="102" t="str">
        <f>IF(Comp4!C35="","",Comp4!C35)</f>
        <v xml:space="preserve">Mejorar la accesibilidad de la información  de las preguntas frecuentes con enfoque diferencial a través  de audios </v>
      </c>
      <c r="D98" s="134" t="str">
        <f>IF(Comp4!D35="","",Comp4!D35)</f>
        <v xml:space="preserve"> 20  Audios  </v>
      </c>
      <c r="E98" s="102" t="str">
        <f>IF(Comp4!E35="","",Comp4!E35)</f>
        <v xml:space="preserve">Dirección de Servicios y Atención </v>
      </c>
      <c r="F98" s="97">
        <f>IF(Comp4!F35="","",Comp4!F35)</f>
        <v>43404</v>
      </c>
      <c r="H98" s="108" t="str">
        <f>IF(Comp4!H35="","",Comp4!H35)</f>
        <v/>
      </c>
      <c r="I98" s="155" t="str">
        <f>IF(Comp4!I35="","",Comp4!I35)</f>
        <v>En Avance</v>
      </c>
      <c r="J98" s="110" t="str">
        <f>IF(Comp4!J35="","",Comp4!J35)</f>
        <v/>
      </c>
      <c r="K98" s="151" t="str">
        <f>IF(Comp4!K35="","",Comp4!K35)</f>
        <v>Juliana Arevalo
Angela Parra</v>
      </c>
      <c r="L98" s="112" t="str">
        <f>IF(Comp4!L35="","",Comp4!L35)</f>
        <v>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v>
      </c>
      <c r="M98" s="51" t="str">
        <f>IF(Comp4!M35="","",Comp4!M35)</f>
        <v/>
      </c>
      <c r="N98" s="108">
        <f>IF(Comp4!N35="","",Comp4!N35)</f>
        <v>1</v>
      </c>
      <c r="O98" s="109" t="str">
        <f>IF(Comp4!O35="","",Comp4!O35)</f>
        <v>Cumplida (DT)</v>
      </c>
      <c r="P98" s="110" t="str">
        <f>IF(Comp4!P35="","",Comp4!P35)</f>
        <v/>
      </c>
      <c r="Q98" s="164" t="str">
        <f>IF(Comp4!Q35="","",Comp4!Q35)</f>
        <v>Juliana Arevalo
Angela Parra</v>
      </c>
      <c r="R98" s="112" t="str">
        <f>IF(Comp4!R35="","",Comp4!R35)</f>
        <v>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toda vez que el día 07/09/2018 al consultar el link http://geco.icbf.gov.co/GECO/Audio.aspx?audio=  para la pregunta con código No. CET01005 ¿En qué consisten los programas inclusivos? el audio no funcionó.
Evidencias:
Consulta realizada en sitio web, el 07/09/2018.
De acuerdo con el correo electrónico del dia 14/09/2018 se realiza verificación de funcionamiento y esta correcto.</v>
      </c>
      <c r="S98" s="51" t="str">
        <f>IF(Comp4!S35="","",Comp4!S35)</f>
        <v/>
      </c>
      <c r="T98" s="108">
        <f>IF(Comp4!T35="","",Comp4!T35)</f>
        <v>1</v>
      </c>
      <c r="U98" s="109" t="str">
        <f>IF(Comp4!U35="","",Comp4!U35)</f>
        <v>Cumplida (DT)</v>
      </c>
      <c r="V98" s="110" t="str">
        <f>IF(Comp4!V35="","",Comp4!V35)</f>
        <v/>
      </c>
      <c r="W98" s="111" t="str">
        <f>IF(Comp4!W35="","",Comp4!W35)</f>
        <v>Juliana Arevalo
Angela Parra</v>
      </c>
      <c r="X98" s="112" t="str">
        <f>IF(Comp4!X35="","",Comp4!X35)</f>
        <v>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toda vez que el día 07/09/2018 al consultar el link http://geco.icbf.gov.co/GECO/Audio.aspx?audio=  para la pregunta con código No. CET01005 ¿En qué consisten los programas inclusivos? el audio no funcionó.
Evidencias:
Consulta realizada en sitio web, el 07/09/2018.
De acuerdo con el correo electrónico del día 14/09/2018 se realiza verificación de funcionamiento y esta correcto.</v>
      </c>
    </row>
    <row r="99" spans="1:24" ht="13.5" thickBot="1" x14ac:dyDescent="0.3">
      <c r="K99" s="47"/>
      <c r="Q99" s="164"/>
      <c r="X99" s="50"/>
    </row>
    <row r="100" spans="1:24" ht="80.099999999999994" customHeight="1" thickBot="1" x14ac:dyDescent="0.3">
      <c r="A100" s="117" t="s">
        <v>85</v>
      </c>
      <c r="B100" s="866" t="s">
        <v>128</v>
      </c>
      <c r="C100" s="877"/>
      <c r="D100" s="877"/>
      <c r="E100" s="877"/>
      <c r="F100" s="878"/>
      <c r="G100" s="118"/>
      <c r="H100" s="64" t="s">
        <v>156</v>
      </c>
      <c r="I100" s="65"/>
      <c r="J100" s="119">
        <v>42490</v>
      </c>
      <c r="K100" s="868" t="s">
        <v>151</v>
      </c>
      <c r="L100" s="875" t="s">
        <v>0</v>
      </c>
      <c r="N100" s="64" t="s">
        <v>156</v>
      </c>
      <c r="O100" s="65"/>
      <c r="P100" s="119">
        <v>42978</v>
      </c>
      <c r="Q100" s="868" t="s">
        <v>151</v>
      </c>
      <c r="R100" s="875" t="s">
        <v>0</v>
      </c>
      <c r="T100" s="64" t="s">
        <v>156</v>
      </c>
      <c r="U100" s="65"/>
      <c r="V100" s="119">
        <v>43100</v>
      </c>
      <c r="W100" s="868" t="s">
        <v>151</v>
      </c>
      <c r="X100" s="875" t="s">
        <v>0</v>
      </c>
    </row>
    <row r="101" spans="1:24" ht="26.25" thickBot="1" x14ac:dyDescent="0.3">
      <c r="A101" s="67" t="s">
        <v>11</v>
      </c>
      <c r="B101" s="876" t="s">
        <v>78</v>
      </c>
      <c r="C101" s="871"/>
      <c r="D101" s="120" t="s">
        <v>79</v>
      </c>
      <c r="E101" s="120" t="s">
        <v>80</v>
      </c>
      <c r="F101" s="121" t="s">
        <v>81</v>
      </c>
      <c r="H101" s="71" t="s">
        <v>12</v>
      </c>
      <c r="I101" s="172" t="s">
        <v>10</v>
      </c>
      <c r="J101" s="172" t="s">
        <v>83</v>
      </c>
      <c r="K101" s="869"/>
      <c r="L101" s="869"/>
      <c r="N101" s="71" t="s">
        <v>12</v>
      </c>
      <c r="O101" s="172" t="s">
        <v>10</v>
      </c>
      <c r="P101" s="172" t="s">
        <v>83</v>
      </c>
      <c r="Q101" s="869"/>
      <c r="R101" s="869"/>
      <c r="T101" s="71" t="s">
        <v>12</v>
      </c>
      <c r="U101" s="172" t="s">
        <v>10</v>
      </c>
      <c r="V101" s="172" t="s">
        <v>83</v>
      </c>
      <c r="W101" s="869"/>
      <c r="X101" s="869"/>
    </row>
    <row r="102" spans="1:24" s="82" customFormat="1" ht="50.1" customHeight="1" thickBot="1" x14ac:dyDescent="0.3">
      <c r="A102" s="806" t="s">
        <v>73</v>
      </c>
      <c r="B102" s="72"/>
      <c r="C102" s="73" t="s">
        <v>117</v>
      </c>
      <c r="D102" s="72"/>
      <c r="E102" s="72"/>
      <c r="F102" s="93"/>
      <c r="G102" s="63"/>
      <c r="H102" s="75">
        <f>IF(Comp5!H12="","",Comp5!H12)</f>
        <v>2</v>
      </c>
      <c r="I102" s="156">
        <f>IF(Comp5!I12="","",Comp5!I12)</f>
        <v>2</v>
      </c>
      <c r="J102" s="77">
        <f>IF(Comp5!J12="","",Comp5!J12)</f>
        <v>1</v>
      </c>
      <c r="K102" s="167" t="str">
        <f>IF(Comp5!K12="","",Comp5!K12)</f>
        <v/>
      </c>
      <c r="L102" s="79" t="str">
        <f>IF(Comp5!L12="","",Comp5!L12)</f>
        <v/>
      </c>
      <c r="M102" s="80" t="str">
        <f>IF(Comp5!M12="","",Comp5!M12)</f>
        <v/>
      </c>
      <c r="N102" s="75">
        <f>IF(Comp5!N12="","",Comp5!N12)</f>
        <v>3</v>
      </c>
      <c r="O102" s="76">
        <f>IF(Comp5!O12="","",Comp5!O12)</f>
        <v>3</v>
      </c>
      <c r="P102" s="77">
        <f>IF(Comp5!P12="","",Comp5!P12)</f>
        <v>1</v>
      </c>
      <c r="Q102" s="78" t="str">
        <f>IF(Comp5!Q12="","",Comp5!Q12)</f>
        <v/>
      </c>
      <c r="R102" s="79" t="str">
        <f>IF(Comp5!R12="","",Comp5!R12)</f>
        <v/>
      </c>
      <c r="S102" s="129" t="str">
        <f>IF(Comp5!S12="","",Comp5!S12)</f>
        <v/>
      </c>
      <c r="T102" s="75">
        <f>IF(Comp5!T12="","",Comp5!T12)</f>
        <v>9</v>
      </c>
      <c r="U102" s="76">
        <f>IF(Comp5!U12="","",Comp5!U12)</f>
        <v>8</v>
      </c>
      <c r="V102" s="77">
        <f>IF(Comp5!V12="","",Comp5!V12)</f>
        <v>0.88888888888888884</v>
      </c>
      <c r="W102" s="78" t="str">
        <f>IF(Comp5!W12="","",Comp5!W12)</f>
        <v/>
      </c>
      <c r="X102" s="79" t="str">
        <f>IF(Comp5!X12="","",Comp5!X12)</f>
        <v/>
      </c>
    </row>
    <row r="103" spans="1:24" ht="328.5" customHeight="1" x14ac:dyDescent="0.25">
      <c r="A103" s="807"/>
      <c r="B103" s="94" t="str">
        <f>IF(Comp5!B13="","",Comp5!B13)</f>
        <v>1.1</v>
      </c>
      <c r="C103" s="95" t="str">
        <f>IF(Comp5!C13="","",Comp5!C13)</f>
        <v xml:space="preserve">Publicar  la información de planeación y gestión en el Portal Web de la Entidad, año 2018 </v>
      </c>
      <c r="D103" s="95" t="str">
        <f>IF(Comp5!D13="","",Comp5!D13)</f>
        <v>(1)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v>
      </c>
      <c r="E103" s="95" t="str">
        <f>IF(Comp5!E13="","",Comp5!E13)</f>
        <v xml:space="preserve">Direccion  de Planeación y Control de Gestión- Subdirección de Abastecimiento / Todas las áreas </v>
      </c>
      <c r="F103" s="136">
        <f>IF(Comp5!F13="","",Comp5!F13)</f>
        <v>43130</v>
      </c>
      <c r="H103" s="130">
        <f>IF(Comp5!H13="","",Comp5!H13)</f>
        <v>1</v>
      </c>
      <c r="I103" s="158" t="str">
        <f>IF(Comp5!I13="","",Comp5!I13)</f>
        <v>Cumplida (DT)</v>
      </c>
      <c r="J103" s="100" t="str">
        <f>IF(Comp5!J13="","",Comp5!J13)</f>
        <v/>
      </c>
      <c r="K103" s="150" t="str">
        <f>IF(Comp5!K13="","",Comp5!K13)</f>
        <v>Maria Lucerito Achury</v>
      </c>
      <c r="L103" s="101" t="str">
        <f>IF(Comp5!L13="","",Comp5!L13)</f>
        <v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v>
      </c>
      <c r="M103" s="48" t="str">
        <f>IF(Comp5!M13="","",Comp5!M13)</f>
        <v/>
      </c>
      <c r="N103" s="130">
        <f>IF(Comp5!N13="","",Comp5!N13)</f>
        <v>1</v>
      </c>
      <c r="O103" s="122" t="str">
        <f>IF(Comp5!O13="","",Comp5!O13)</f>
        <v>Cumplida (DT)</v>
      </c>
      <c r="P103" s="100" t="str">
        <f>IF(Comp5!P13="","",Comp5!P13)</f>
        <v/>
      </c>
      <c r="Q103" s="150" t="str">
        <f>IF(Comp5!Q13="","",Comp5!Q13)</f>
        <v>Lucerito Achury Carrion</v>
      </c>
      <c r="R103" s="163" t="str">
        <f>IF(Comp5!R13="","",Comp5!R13)</f>
        <v>La información de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
(1) Plan Anticorrupción y Atencion al Ciudadano
https://www.icbf.gov.co/gestion-transparencia/transparencia/planeacion/plan-anticorrupcion
(1) Plan Anual de Adquisiciones
https://www.icbf.gov.co/gestion-transparencia/transparencia/contratacion/plan-compras
Actividad cumplida con corte a 30 de abril de 2018.</v>
      </c>
      <c r="S103" s="51" t="str">
        <f>IF(Comp5!S13="","",Comp5!S13)</f>
        <v/>
      </c>
      <c r="T103" s="130">
        <f>IF(Comp5!T13="","",Comp5!T13)</f>
        <v>1</v>
      </c>
      <c r="U103" s="122" t="str">
        <f>IF(Comp5!U13="","",Comp5!U13)</f>
        <v>Cumplida (DT)</v>
      </c>
      <c r="V103" s="100" t="str">
        <f>IF(Comp5!V13="","",Comp5!V13)</f>
        <v/>
      </c>
      <c r="W103" s="99" t="str">
        <f>IF(Comp5!W13="","",Comp5!W13)</f>
        <v>Lucerito Achury Carrion</v>
      </c>
      <c r="X103" s="101" t="str">
        <f>IF(Comp5!X13="","",Comp5!X13)</f>
        <v xml:space="preserve">La información de planeación y gestión se encuentra publicada en la página web de la entidad de la siguiente manera:
Evidencia: (2) Informe de gestión publicado con histórico del informe de gestión. Del año anterior (2017) con fecha de publicación 31/Ene/2018 y 25/Jun/2018 
Ruta: https://www.icbf.gov.co/gestion-transparencia/transparencia/control/informes-gestion
(11) Proyectos de inversión para el 2018 publicados.
https://www.icbf.gov.co/gestion-transparencia/transparencia/planeacion/proyectos-de-inversion
(1) Plan de acción 2018 publicado de julio a diciembre de 2018
https://www.icbf.gov.co/gestion-transparencia/transparencia/planeacion/plan-accion
(3) Presupuesto en Ejercicio del ICBF de septiembre, octubre, noviembre
https://www.icbf.gov.co/gestion-transparencia/transparencia/presupuesto
(1) Plan Anticorrupción y Atencion al Ciudadano
https://www.icbf.gov.co/gestion-transparencia/transparencia/planeacion/plan-anticorrupcion
(1) Plan Anual de Adquisiciones publicado de enero a diciembre 
https://www.icbf.gov.co/gestion-transparencia/transparencia/contratacion/plan-compras
</v>
      </c>
    </row>
    <row r="104" spans="1:24" ht="156.75" customHeight="1" x14ac:dyDescent="0.25">
      <c r="A104" s="807"/>
      <c r="B104" s="94" t="str">
        <f>IF(Comp5!B14="","",Comp5!B14)</f>
        <v>1.2</v>
      </c>
      <c r="C104" s="95" t="str">
        <f>IF(Comp5!C14="","",Comp5!C14)</f>
        <v xml:space="preserve">Mantener actualizada la documentación del Sistema Integrado de Gestión </v>
      </c>
      <c r="D104" s="95" t="str">
        <f>IF(Comp5!D14="","",Comp5!D14)</f>
        <v xml:space="preserve">Documentación actualizada  en el Portal Web de la Entidad. </v>
      </c>
      <c r="E104" s="95" t="str">
        <f>IF(Comp5!E14="","",Comp5!E14)</f>
        <v xml:space="preserve">Direccion  de Planeación y Control de Gestión/ Direccion de Información y Tecnología </v>
      </c>
      <c r="F104" s="137">
        <f>IF(Comp5!F14="","",Comp5!F14)</f>
        <v>43465</v>
      </c>
      <c r="H104" s="130" t="str">
        <f>IF(Comp5!H14="","",Comp5!H14)</f>
        <v/>
      </c>
      <c r="I104" s="158" t="str">
        <f>IF(Comp5!I14="","",Comp5!I14)</f>
        <v>En Avance</v>
      </c>
      <c r="J104" s="100" t="str">
        <f>IF(Comp5!J14="","",Comp5!J14)</f>
        <v/>
      </c>
      <c r="K104" s="150" t="str">
        <f>IF(Comp5!K14="","",Comp5!K14)</f>
        <v>Maria Lucerito Achury</v>
      </c>
      <c r="L104" s="101" t="str">
        <f>IF(Comp5!L14="","",Comp5!L14)</f>
        <v>Formato Listado Maestro de Documentos LMD actualizado e información actualizada publicada en la página Web. 
Evidencia: Matriz en Excel del formato Listado Maestro de Documentos y ruta en página Web https://www.icbf.gov.co/instituto/sistema-integrado-gestion</v>
      </c>
      <c r="M104" s="48" t="str">
        <f>IF(Comp5!M14="","",Comp5!M14)</f>
        <v/>
      </c>
      <c r="N104" s="130" t="str">
        <f>IF(Comp5!N14="","",Comp5!N14)</f>
        <v/>
      </c>
      <c r="O104" s="122" t="str">
        <f>IF(Comp5!O14="","",Comp5!O14)</f>
        <v>En Avance</v>
      </c>
      <c r="P104" s="100" t="str">
        <f>IF(Comp5!P14="","",Comp5!P14)</f>
        <v/>
      </c>
      <c r="Q104" s="150" t="str">
        <f>IF(Comp5!Q14="","",Comp5!Q14)</f>
        <v>Lucerito Achury Carrion</v>
      </c>
      <c r="R104" s="101" t="str">
        <f>IF(Comp5!R14="","",Comp5!R14)</f>
        <v xml:space="preserve">Formato Listado Maestro de Documentos LMD actualizado e información actualizada publicada en la página Web con fecha 31 de agosto de 2018. 
Evidencia: Matriz en Excel del formato Listado Maestro de Documentos y ruta en página Web https://www.icbf.gov.co/instituto/sistema-integrado-gestion
</v>
      </c>
      <c r="S104" s="51" t="str">
        <f>IF(Comp5!S14="","",Comp5!S14)</f>
        <v/>
      </c>
      <c r="T104" s="130">
        <f>IF(Comp5!T14="","",Comp5!T14)</f>
        <v>1</v>
      </c>
      <c r="U104" s="122" t="str">
        <f>IF(Comp5!U14="","",Comp5!U14)</f>
        <v>Cumplida (DT)</v>
      </c>
      <c r="V104" s="100" t="str">
        <f>IF(Comp5!V14="","",Comp5!V14)</f>
        <v/>
      </c>
      <c r="W104" s="99" t="str">
        <f>IF(Comp5!W14="","",Comp5!W14)</f>
        <v>Lucerito Achury Carrion</v>
      </c>
      <c r="X104" s="101" t="str">
        <f>IF(Comp5!X14="","",Comp5!X14)</f>
        <v>Formato Listado Maestro de Documentos LMD con  2106 documentos actualizados y publicada en la página Web con corte a diciembre 7 de 2018. 
Evidencia: Matriz en Excel del formato Listado Maestro de Documentos y ruta en página Web https://www.icbf.gov.co/instituto/sistema-integrado-gestion</v>
      </c>
    </row>
    <row r="105" spans="1:24" ht="129.75" customHeight="1" x14ac:dyDescent="0.25">
      <c r="A105" s="807"/>
      <c r="B105" s="94" t="str">
        <f>IF(Comp5!B15="","",Comp5!B15)</f>
        <v>1.3</v>
      </c>
      <c r="C105" s="138" t="str">
        <f>IF(Comp5!C15="","",Comp5!C15)</f>
        <v xml:space="preserve">Mantener actualizada la información de la estructura orgánica, funciones y deberes del ICBF, así como la información de los perfiles y evaluaciones de los funcionarios en el portal web de la entidad </v>
      </c>
      <c r="D105" s="95" t="str">
        <f>IF(Comp5!D15="","",Comp5!D15)</f>
        <v>Información institucional y de funcionarios actualizada en el Portal Web de la Entidad.</v>
      </c>
      <c r="E105" s="95" t="str">
        <f>IF(Comp5!E15="","",Comp5!E15)</f>
        <v>Dirección de Gestión Humana</v>
      </c>
      <c r="F105" s="136">
        <f>IF(Comp5!F15="","",Comp5!F15)</f>
        <v>43465</v>
      </c>
      <c r="H105" s="130" t="str">
        <f>IF(Comp5!H15="","",Comp5!H15)</f>
        <v/>
      </c>
      <c r="I105" s="158" t="str">
        <f>IF(Comp5!I15="","",Comp5!I15)</f>
        <v>En Avance</v>
      </c>
      <c r="J105" s="100" t="str">
        <f>IF(Comp5!J15="","",Comp5!J15)</f>
        <v/>
      </c>
      <c r="K105" s="150" t="str">
        <f>IF(Comp5!K15="","",Comp5!K15)</f>
        <v>Maria Lucerito Achury</v>
      </c>
      <c r="L105" s="101" t="str">
        <f>IF(Comp5!L15="","",Comp5!L15)</f>
        <v>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v>
      </c>
      <c r="M105" s="48" t="str">
        <f>IF(Comp5!M15="","",Comp5!M15)</f>
        <v/>
      </c>
      <c r="N105" s="130" t="str">
        <f>IF(Comp5!N15="","",Comp5!N15)</f>
        <v/>
      </c>
      <c r="O105" s="122" t="str">
        <f>IF(Comp5!O15="","",Comp5!O15)</f>
        <v>En Avance</v>
      </c>
      <c r="P105" s="100" t="str">
        <f>IF(Comp5!P15="","",Comp5!P15)</f>
        <v/>
      </c>
      <c r="Q105" s="150" t="str">
        <f>IF(Comp5!Q15="","",Comp5!Q15)</f>
        <v>Lucerito Achury Carrion</v>
      </c>
      <c r="R105" s="101" t="str">
        <f>IF(Comp5!R15="","",Comp5!R15)</f>
        <v>La información se encuentra publicada en la página web de la entidad de la siguiente manera:
Evidencia: 
Estructura Orgánica en la ruta:
https://www.icbf.gov.co/instituto
Funciones y Deberes en la ruta:
https://www.icbf.gov.co/instituto/funciones-deberes
Funcionarios y Directivos en la ruta:
https://www.icbf.gov.co/instituto/funcionarios-directivos</v>
      </c>
      <c r="S105" s="51" t="str">
        <f>IF(Comp5!S15="","",Comp5!S15)</f>
        <v/>
      </c>
      <c r="T105" s="130">
        <f>IF(Comp5!T15="","",Comp5!T15)</f>
        <v>1</v>
      </c>
      <c r="U105" s="122" t="str">
        <f>IF(Comp5!U15="","",Comp5!U15)</f>
        <v>Cumplida (DT)</v>
      </c>
      <c r="V105" s="100" t="str">
        <f>IF(Comp5!V15="","",Comp5!V15)</f>
        <v/>
      </c>
      <c r="W105" s="99" t="str">
        <f>IF(Comp5!W15="","",Comp5!W15)</f>
        <v>Lucerito Achury Carrion</v>
      </c>
      <c r="X105" s="101" t="str">
        <f>IF(Comp5!X15="","",Comp5!X15)</f>
        <v>La información se encuentra publicada y actualizada en la página web de la entidad de la siguiente manera:
Evidencia: 
Estructura Orgánica en la ruta:
https://www.icbf.gov.co/gestion-transparencia/transparencia/estructura-organica-talento-humano
Funciones y Deberes en la ruta:
https://www.icbf.gov.co/instituto/funciones-deberes
Funcionarios y Directivos en la ruta:
https://www.icbf.gov.co/instituto/funcionarios-directivos</v>
      </c>
    </row>
    <row r="106" spans="1:24" ht="140.25" customHeight="1" x14ac:dyDescent="0.25">
      <c r="A106" s="807"/>
      <c r="B106" s="94" t="str">
        <f>IF(Comp5!B16="","",Comp5!B16)</f>
        <v>1.4</v>
      </c>
      <c r="C106" s="138" t="str">
        <f>IF(Comp5!C16="","",Comp5!C16)</f>
        <v>Actualizar los Planes de Mejoramiento de auditorias de los Órganos  de control en Portal Web de la Entidad.</v>
      </c>
      <c r="D106" s="138" t="str">
        <f>IF(Comp5!D16="","",Comp5!D16)</f>
        <v>Planes de Mejoramiento de auditorias de los Órganos  de control actualizados en el Portal Web de la Entidad.</v>
      </c>
      <c r="E106" s="95" t="str">
        <f>IF(Comp5!E16="","",Comp5!E16)</f>
        <v>Oficina de Control Interno</v>
      </c>
      <c r="F106" s="136">
        <f>IF(Comp5!F16="","",Comp5!F16)</f>
        <v>43465</v>
      </c>
      <c r="H106" s="130" t="str">
        <f>IF(Comp5!H16="","",Comp5!H16)</f>
        <v/>
      </c>
      <c r="I106" s="158" t="str">
        <f>IF(Comp5!I16="","",Comp5!I16)</f>
        <v>En Avance</v>
      </c>
      <c r="J106" s="100" t="str">
        <f>IF(Comp5!J16="","",Comp5!J16)</f>
        <v/>
      </c>
      <c r="K106" s="150" t="str">
        <f>IF(Comp5!K16="","",Comp5!K16)</f>
        <v>Maria Lucerito Achury</v>
      </c>
      <c r="L106" s="101" t="str">
        <f>IF(Comp5!L16="","",Comp5!L16)</f>
        <v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v>
      </c>
      <c r="M106" s="48" t="str">
        <f>IF(Comp5!M16="","",Comp5!M16)</f>
        <v/>
      </c>
      <c r="N106" s="130" t="str">
        <f>IF(Comp5!N16="","",Comp5!N16)</f>
        <v/>
      </c>
      <c r="O106" s="122" t="str">
        <f>IF(Comp5!O16="","",Comp5!O16)</f>
        <v>En Avance</v>
      </c>
      <c r="P106" s="100" t="str">
        <f>IF(Comp5!P16="","",Comp5!P16)</f>
        <v/>
      </c>
      <c r="Q106" s="150" t="str">
        <f>IF(Comp5!Q16="","",Comp5!Q16)</f>
        <v>Lucerito Achury Carrion</v>
      </c>
      <c r="R106" s="101" t="str">
        <f>IF(Comp5!R16="","",Comp5!R16)</f>
        <v xml:space="preserve">Se encuentra publicado el archivo Consolidado PM CGR 2018-2019 Formulación Actividades Plan de Mejoramiento Vigencia 2017 y el  Reporte SIRECI PM 2018-2019 Certificado Reporte Plan de Mejoramiento aplicativo SIRECI V.2017. 
Evidencia:  https://www.icbf.gov.co/gestion-transparencia/transparencia/control/planes-mejoramiento
</v>
      </c>
      <c r="S106" s="51" t="str">
        <f>IF(Comp5!S16="","",Comp5!S16)</f>
        <v/>
      </c>
      <c r="T106" s="130">
        <f>IF(Comp5!T16="","",Comp5!T16)</f>
        <v>1</v>
      </c>
      <c r="U106" s="122" t="str">
        <f>IF(Comp5!U16="","",Comp5!U16)</f>
        <v>Cumplida (DT)</v>
      </c>
      <c r="V106" s="100" t="str">
        <f>IF(Comp5!V16="","",Comp5!V16)</f>
        <v/>
      </c>
      <c r="W106" s="99" t="str">
        <f>IF(Comp5!W16="","",Comp5!W16)</f>
        <v>Lucerito Achury Carrion</v>
      </c>
      <c r="X106" s="101" t="str">
        <f>IF(Comp5!X16="","",Comp5!X16)</f>
        <v>Se encuentran en formulación los planes de mejoramiento por parte de las dependencias a cargo de los siguientes informes:
1. Informe de Auditoría de Cumplimiento a los recursos invertidos por el ICBF, Ministerio de Salud y Protección Social, Ministerio de Educación Nacional y Departamento del Chocó, en cumplimiento del Fallo de Acción de Tutela 2016-00097-01 del Consejo de Estado, (cumplimiento del Fallo de Acción de Tutela 2016-00097-01 del Consejo de Estado), recibido el 5 de diciembre de 2018. Fecha límite de elaboración de plan 14 de enero de 2019.
2.  Informe de Auditoría de Cumplimiento sobre los Programas del ICBF en el Departamento, especialmente contratación para la atención a la primera infancia, madres gestantes y/o lactantes, paquetes de nutrición, atención a la comunidad Wayuu, así como también sobre el recurso asignado por los municipios de Riohacha, Manaure y Uribia en materia de salud, agua potable y saneamiento básico para la primera infancia y madres gestantes y/o lactantes de la comunidad Wayuu, recibido el 14 de diciembre de 2018. Fecha limite de elaboración del plan 30 de enero de 2019.
Evidencia:
Comunicación emitida el 07/12/18: FORMULACIÓN PM 2018-2019 AUDITORIA CUMPLIMIENTO REG. CHOCÓ 2016-2017
Comunicación emitida el 24/12/18: FORMULACION PLAN DE MEJORAMIENTO. AUDITORIA CUMPLIMIENTO PRIMERA INFANCIA VIG 2016-2017 GUAJIRA</v>
      </c>
    </row>
    <row r="107" spans="1:24" ht="234.75" customHeight="1" x14ac:dyDescent="0.25">
      <c r="A107" s="807"/>
      <c r="B107" s="94" t="str">
        <f>IF(Comp5!B17="","",Comp5!B17)</f>
        <v>1.5</v>
      </c>
      <c r="C107" s="95" t="str">
        <f>IF(Comp5!C17="","",Comp5!C17)</f>
        <v>Promover campañas de información institucional para la  prevención de la corrupción y promoción de la transparencia en la Entidad.</v>
      </c>
      <c r="D107" s="95" t="str">
        <f>IF(Comp5!D17="","",Comp5!D17)</f>
        <v xml:space="preserve">Publicación o divulgación de Campañas de  información institucional   para la prevención de la corrupción y promoción de la transparencia en la Entidad </v>
      </c>
      <c r="E107" s="95" t="str">
        <f>IF(Comp5!E17="","",Comp5!E17)</f>
        <v>Oficina Asesora de Comunicaciones/ Direccion  de Planeación y Control de Gestión</v>
      </c>
      <c r="F107" s="136">
        <f>IF(Comp5!F17="","",Comp5!F17)</f>
        <v>43465</v>
      </c>
      <c r="H107" s="130" t="str">
        <f>IF(Comp5!H17="","",Comp5!H17)</f>
        <v/>
      </c>
      <c r="I107" s="158" t="str">
        <f>IF(Comp5!I17="","",Comp5!I17)</f>
        <v>En Avance</v>
      </c>
      <c r="J107" s="100" t="str">
        <f>IF(Comp5!J17="","",Comp5!J17)</f>
        <v/>
      </c>
      <c r="K107" s="150" t="str">
        <f>IF(Comp5!K17="","",Comp5!K17)</f>
        <v>Maria Lucerito Achury</v>
      </c>
      <c r="L107" s="101" t="str">
        <f>IF(Comp5!L17="","",Comp5!L17)</f>
        <v>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v>
      </c>
      <c r="M107" s="48" t="str">
        <f>IF(Comp5!M17="","",Comp5!M17)</f>
        <v/>
      </c>
      <c r="N107" s="130" t="str">
        <f>IF(Comp5!N17="","",Comp5!N17)</f>
        <v/>
      </c>
      <c r="O107" s="122" t="str">
        <f>IF(Comp5!O17="","",Comp5!O17)</f>
        <v>En Avance</v>
      </c>
      <c r="P107" s="100" t="str">
        <f>IF(Comp5!P17="","",Comp5!P17)</f>
        <v/>
      </c>
      <c r="Q107" s="150" t="str">
        <f>IF(Comp5!Q17="","",Comp5!Q17)</f>
        <v>Lucerito Achury Carrion</v>
      </c>
      <c r="R107" s="101" t="str">
        <f>IF(Comp5!R17="","",Comp5!R17)</f>
        <v>Se encuentran  las siguientes publicaciones:
Evidencia: En mayo: Boletín No. 16 sobre Responsables del Plan Anticorrupción y de Atención al Ciudadano Marco Normativo publicado el 14 de mayo de 2018.
En junio: Boletín Vive ICBF sobre los 14 riesgos de Corrupción identificados en el ICBF publicado el 24 de juniode 2018
Correo masivo institucional sobre la audiencia pública de rendición de cuentas del 2017 enviado el 28 de junio de 2018.
En Julio: Envío correo de Planeación masivo informando  ¿Cómo vamos?  tratando temas de Eficiencia en el Gasto, Mejoramiento Organizacional y Ejecución Presupuestal el 27 de julio de 2018.</v>
      </c>
      <c r="S107" s="51" t="str">
        <f>IF(Comp5!S17="","",Comp5!S17)</f>
        <v/>
      </c>
      <c r="T107" s="130">
        <f>IF(Comp5!T17="","",Comp5!T17)</f>
        <v>1</v>
      </c>
      <c r="U107" s="122" t="str">
        <f>IF(Comp5!U17="","",Comp5!U17)</f>
        <v>Cumplida (DT)</v>
      </c>
      <c r="V107" s="100" t="str">
        <f>IF(Comp5!V17="","",Comp5!V17)</f>
        <v/>
      </c>
      <c r="W107" s="99" t="str">
        <f>IF(Comp5!W17="","",Comp5!W17)</f>
        <v>Lucerito Achury Carrion</v>
      </c>
      <c r="X107" s="101" t="str">
        <f>IF(Comp5!X17="","",Comp5!X17)</f>
        <v xml:space="preserve">Se encuentran  las siguientes publicaciones:
Evidencia: 
En septiembre: 
Boletín interno No. 32_Septiembre 3 Anticorrupcion
Boletín interno No. 34_Septiembre 17 Anticorrupcion 
Boletín interno No. 35_Septiembre 24 Anticorrupcion
Vive ICBF No. 32
Vive ICBF No. 34
Vive ICBF No. 35
En octubre:
Boletín interno No.40_ transparencia_29 de octubre Riesgo anticorrupción
Vive ICBF No. 40
En noviembre:
Anticorrupción 4 de noviembre_Boletín Vive ICBF #40
Anticorrupción 5 de noviembre_Boletín Vive ICBF #41
Anticorrupción 19 de noviembre_Boletín Vive ICBF #43
Vive ICBF  No. 41
Vive ICBF No. 40
Vive ICBF No. 43
En diciembre:
Boletín 45 Anticorrupción 10 de diciembre participación en la construcción del PAAC 2019.
Correo Masivo Anticorrupción 10 de diciembre participación en la construcción del PAAC 2019.
Evidencia Pag Web Banner Anticorrupción participación en la construcción del PAAC 2019.
Evidencia Pag Web Comunicado Anticorrupción Diciembre 
Vive ICBF No. 45 participación en la construcción del PAAC 2019.
</v>
      </c>
    </row>
    <row r="108" spans="1:24" ht="194.25" customHeight="1" x14ac:dyDescent="0.25">
      <c r="A108" s="807"/>
      <c r="B108" s="94" t="str">
        <f>IF(Comp5!B18="","",Comp5!B18)</f>
        <v>1.6</v>
      </c>
      <c r="C108" s="96" t="str">
        <f>IF(Comp5!C18="","",Comp5!C18)</f>
        <v>Validar la relación de contratos publicados en SECOP (por modalidad) en relación a contratos informados por la entidad a Transparencia por Colombia - TPC.</v>
      </c>
      <c r="D108" s="96" t="str">
        <f>IF(Comp5!D18="","",Comp5!D18)</f>
        <v xml:space="preserve">Informe de seguimiento  de contratos publicados en  SECOP I y II a nivel nacional </v>
      </c>
      <c r="E108" s="95" t="str">
        <f>IF(Comp5!E18="","",Comp5!E18)</f>
        <v>Dirección de Contratación</v>
      </c>
      <c r="F108" s="136">
        <f>IF(Comp5!F18="","",Comp5!F18)</f>
        <v>43465</v>
      </c>
      <c r="H108" s="130" t="str">
        <f>IF(Comp5!H18="","",Comp5!H18)</f>
        <v/>
      </c>
      <c r="I108" s="158" t="str">
        <f>IF(Comp5!I18="","",Comp5!I18)</f>
        <v>En Avance</v>
      </c>
      <c r="J108" s="100" t="str">
        <f>IF(Comp5!J18="","",Comp5!J18)</f>
        <v/>
      </c>
      <c r="K108" s="150" t="str">
        <f>IF(Comp5!K18="","",Comp5!K18)</f>
        <v>Maria Lucerito Achury</v>
      </c>
      <c r="L108" s="101" t="str">
        <f>IF(Comp5!L18="","",Comp5!L18)</f>
        <v xml:space="preserve">Se evidencia seguimiento a las publicaciones de contratos del SECOP I para las Regionales en las fechas 21/02/18 y 26/03/18. 
</v>
      </c>
      <c r="M108" s="48" t="str">
        <f>IF(Comp5!M18="","",Comp5!M18)</f>
        <v/>
      </c>
      <c r="N108" s="130" t="str">
        <f>IF(Comp5!N18="","",Comp5!N18)</f>
        <v/>
      </c>
      <c r="O108" s="122" t="str">
        <f>IF(Comp5!O18="","",Comp5!O18)</f>
        <v>En Avance</v>
      </c>
      <c r="P108" s="100" t="str">
        <f>IF(Comp5!P18="","",Comp5!P18)</f>
        <v/>
      </c>
      <c r="Q108" s="150" t="str">
        <f>IF(Comp5!Q18="","",Comp5!Q18)</f>
        <v>Lucerito Achury Carrion</v>
      </c>
      <c r="R108" s="101" t="str">
        <f>IF(Comp5!R18="","",Comp5!R18)</f>
        <v xml:space="preserve">Se encuentra seguimiento a las publicaciones de contratos del SECOP I de la siguiente manera:
Evidencia: Informe de Seguimiento publicaciones SECOP I con corte a 30 abril de 2018 remitido a las Regionales el 06/06/2018.
Informe de Seguimiento publicaciones SECOP I con corte a 31 mayo de 2018 remitido a las Regionales el 06/06/2018 remitido el 09/07/2018.
</v>
      </c>
      <c r="S108" s="51" t="str">
        <f>IF(Comp5!S18="","",Comp5!S18)</f>
        <v/>
      </c>
      <c r="T108" s="130">
        <f>IF(Comp5!T18="","",Comp5!T18)</f>
        <v>1</v>
      </c>
      <c r="U108" s="122" t="str">
        <f>IF(Comp5!U18="","",Comp5!U18)</f>
        <v>No Cumplida</v>
      </c>
      <c r="V108" s="100" t="str">
        <f>IF(Comp5!V18="","",Comp5!V18)</f>
        <v/>
      </c>
      <c r="W108" s="99" t="str">
        <f>IF(Comp5!W18="","",Comp5!W18)</f>
        <v>Lucerito Achury Carrion</v>
      </c>
      <c r="X108" s="101" t="str">
        <f>IF(Comp5!X18="","",Comp5!X18)</f>
        <v xml:space="preserve">Se encuentra seguimiento a las publicaciones de contratos del SECOP I hasta octubre de 2018 quedando pendiente noviembre y diciembre:
Evidencia: 
Informe de Seguimiento publicaciones SECOP I con corte a 31 Agosto de 2018  remitido a las Regionales el 01/10/2018
Informe de Seguimiento publicaciones SECOP I con corte a 30 Septiembre de 2018  remitido a las Regionales el 31/10/2018.
Informe de Seguimiento publicaciones SECOP I con corte a 31 de Octubre de 2018 remitido a las Regionales el 04/12/2018
</v>
      </c>
    </row>
    <row r="109" spans="1:24" ht="171.75" customHeight="1" x14ac:dyDescent="0.25">
      <c r="A109" s="807"/>
      <c r="B109" s="94" t="str">
        <f>IF(Comp5!B19="","",Comp5!B19)</f>
        <v>1.7</v>
      </c>
      <c r="C109" s="126" t="str">
        <f>IF(Comp5!C19="","",Comp5!C19)</f>
        <v xml:space="preserve">Actualizar y publicar el calendario de actividades de mesas publicas y rendición de cuentas de la entidad  en la sección de transparencia de la pagina WEB de la entidad </v>
      </c>
      <c r="D109" s="126" t="str">
        <f>IF(Comp5!D19="","",Comp5!D19)</f>
        <v>Publicar calendario de actividades de mesas publicas y rendición de cuentas  de la entidad en la pagina WEB</v>
      </c>
      <c r="E109" s="170" t="str">
        <f>IF(Comp5!E19="","",Comp5!E19)</f>
        <v xml:space="preserve">Direccion de Información y Tecnología / Subdirección de  Monitoreo y Evaluación </v>
      </c>
      <c r="F109" s="136">
        <f>IF(Comp5!F19="","",Comp5!F19)</f>
        <v>43343</v>
      </c>
      <c r="H109" s="130">
        <f>IF(Comp5!H19="","",Comp5!H19)</f>
        <v>1</v>
      </c>
      <c r="I109" s="158" t="str">
        <f>IF(Comp5!I19="","",Comp5!I19)</f>
        <v>Cumplida (DT)</v>
      </c>
      <c r="J109" s="100" t="str">
        <f>IF(Comp5!J19="","",Comp5!J19)</f>
        <v/>
      </c>
      <c r="K109" s="150" t="str">
        <f>IF(Comp5!K19="","",Comp5!K19)</f>
        <v>Maria Lucerito Achury</v>
      </c>
      <c r="L109" s="101" t="str">
        <f>IF(Comp5!L19="","",Comp5!L19)</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109" s="48" t="str">
        <f>IF(Comp5!M19="","",Comp5!M19)</f>
        <v/>
      </c>
      <c r="N109" s="130">
        <f>IF(Comp5!N19="","",Comp5!N19)</f>
        <v>1</v>
      </c>
      <c r="O109" s="122" t="str">
        <f>IF(Comp5!O19="","",Comp5!O19)</f>
        <v>Cumplida (DT)</v>
      </c>
      <c r="P109" s="100" t="str">
        <f>IF(Comp5!P19="","",Comp5!P19)</f>
        <v/>
      </c>
      <c r="Q109" s="150" t="str">
        <f>IF(Comp5!Q19="","",Comp5!Q19)</f>
        <v>Maria Lucerito Achury</v>
      </c>
      <c r="R109" s="101" t="str">
        <f>IF(Comp5!R19="","",Comp5!R19)</f>
        <v>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Actividad cumplida con corte a 30 de abril de 2018.</v>
      </c>
      <c r="S109" s="51" t="str">
        <f>IF(Comp5!S19="","",Comp5!S19)</f>
        <v/>
      </c>
      <c r="T109" s="130">
        <f>IF(Comp5!T19="","",Comp5!T19)</f>
        <v>1</v>
      </c>
      <c r="U109" s="122" t="str">
        <f>IF(Comp5!U19="","",Comp5!U19)</f>
        <v>Cumplida (DT)</v>
      </c>
      <c r="V109" s="100" t="str">
        <f>IF(Comp5!V19="","",Comp5!V19)</f>
        <v/>
      </c>
      <c r="W109" s="99" t="str">
        <f>IF(Comp5!W19="","",Comp5!W19)</f>
        <v>Maria Lucerito Achury</v>
      </c>
      <c r="X109" s="101" t="str">
        <f>IF(Comp5!X19="","",Comp5!X19)</f>
        <v>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Actividad cumplida con corte a 30 de abril de 2018.</v>
      </c>
    </row>
    <row r="110" spans="1:24" ht="121.5" customHeight="1" x14ac:dyDescent="0.25">
      <c r="A110" s="807"/>
      <c r="B110" s="94">
        <f>IF(Comp5!B20="","",Comp5!B20)</f>
        <v>1.8</v>
      </c>
      <c r="C110" s="126" t="str">
        <f>IF(Comp5!C20="","",Comp5!C20)</f>
        <v>Actualizar Hojas de Vida de Contratistas en el  Sistema de Información y Gestión del Empleo Público - SIGEP versión 2017</v>
      </c>
      <c r="D110" s="126" t="str">
        <f>IF(Comp5!D20="","",Comp5!D20)</f>
        <v xml:space="preserve">Medición del DAFP Actualización registro de contratos  </v>
      </c>
      <c r="E110" s="95" t="str">
        <f>IF(Comp5!E20="","",Comp5!E20)</f>
        <v>Dirección de Contratación</v>
      </c>
      <c r="F110" s="136">
        <f>IF(Comp5!F20="","",Comp5!F20)</f>
        <v>43312</v>
      </c>
      <c r="H110" s="130" t="str">
        <f>IF(Comp5!H20="","",Comp5!H20)</f>
        <v/>
      </c>
      <c r="I110" s="158" t="str">
        <f>IF(Comp5!I20="","",Comp5!I20)</f>
        <v>En Avance</v>
      </c>
      <c r="J110" s="100" t="str">
        <f>IF(Comp5!J20="","",Comp5!J20)</f>
        <v/>
      </c>
      <c r="K110" s="150" t="str">
        <f>IF(Comp5!K20="","",Comp5!K20)</f>
        <v>Maria Lucerito Achury</v>
      </c>
      <c r="L110" s="101" t="str">
        <f>IF(Comp5!L20="","",Comp5!L20)</f>
        <v xml:space="preserve">Reporte remitido el 09/04/18  por el Departamento Administrativo de la Función Pública.
Evidencia: Reporte de fecha del 09/04/18 del Departamento Administrativo de la Función Pública. 
</v>
      </c>
      <c r="M110" s="48" t="str">
        <f>IF(Comp5!M20="","",Comp5!M20)</f>
        <v/>
      </c>
      <c r="N110" s="130">
        <f>IF(Comp5!N20="","",Comp5!N20)</f>
        <v>1</v>
      </c>
      <c r="O110" s="122" t="str">
        <f>IF(Comp5!O20="","",Comp5!O20)</f>
        <v>Cumplida (DT)</v>
      </c>
      <c r="P110" s="100" t="str">
        <f>IF(Comp5!P20="","",Comp5!P20)</f>
        <v/>
      </c>
      <c r="Q110" s="150" t="str">
        <f>IF(Comp5!Q20="","",Comp5!Q20)</f>
        <v>Lucerito Achury Carrion</v>
      </c>
      <c r="R110" s="101" t="str">
        <f>IF(Comp5!R20="","",Comp5!R20)</f>
        <v xml:space="preserve">Reporte remitido el 09/04/18  por el Departamento Administrativo de la Función Pública.
Evidencia: Reporte de fecha del 09/04/18 del Departamento Administrativo de la Función Pública. 
</v>
      </c>
      <c r="S110" s="51" t="str">
        <f>IF(Comp5!S20="","",Comp5!S20)</f>
        <v/>
      </c>
      <c r="T110" s="130">
        <f>IF(Comp5!T20="","",Comp5!T20)</f>
        <v>1</v>
      </c>
      <c r="U110" s="122" t="str">
        <f>IF(Comp5!U20="","",Comp5!U20)</f>
        <v>Cumplida (DT)</v>
      </c>
      <c r="V110" s="100" t="str">
        <f>IF(Comp5!V20="","",Comp5!V20)</f>
        <v/>
      </c>
      <c r="W110" s="99" t="str">
        <f>IF(Comp5!W20="","",Comp5!W20)</f>
        <v>Lucerito Achury Carrion</v>
      </c>
      <c r="X110" s="101" t="str">
        <f>IF(Comp5!X20="","",Comp5!X20)</f>
        <v xml:space="preserve">Reporte remitido el 09/04/18  por el Departamento Administrativo de la Función Pública.
Evidencia: Reporte de fecha del 09/04/18 del Departamento Administrativo de la Función Pública. 
Actividad Cumplida en el corte 30 de Agosto 2018.
</v>
      </c>
    </row>
    <row r="111" spans="1:24" ht="224.25" customHeight="1" thickBot="1" x14ac:dyDescent="0.3">
      <c r="A111" s="807"/>
      <c r="B111" s="94">
        <f>IF(Comp5!B21="","",Comp5!B21)</f>
        <v>1.9</v>
      </c>
      <c r="C111" s="139" t="str">
        <f>IF(Comp5!C21="","",Comp5!C21)</f>
        <v>Divulgar de forma Interna y externa el Plan Anticorrupción y de Atención al Ciudadano del ICBF.</v>
      </c>
      <c r="D111" s="96" t="str">
        <f>IF(Comp5!D21="","",Comp5!D21)</f>
        <v>Estrategia de divulgación del Plan Anticorrupción y de Atención al Ciudadano del ICBF, ejecutada.</v>
      </c>
      <c r="E111" s="95" t="str">
        <f>IF(Comp5!E21="","",Comp5!E21)</f>
        <v>Oficina Asesora de Comunicaciones/ Direccion  de Planeación y Control de Gestión</v>
      </c>
      <c r="F111" s="136">
        <f>IF(Comp5!F21="","",Comp5!F21)</f>
        <v>43465</v>
      </c>
      <c r="H111" s="130" t="str">
        <f>IF(Comp5!H21="","",Comp5!H21)</f>
        <v/>
      </c>
      <c r="I111" s="158" t="str">
        <f>IF(Comp5!I21="","",Comp5!I21)</f>
        <v>En Avance</v>
      </c>
      <c r="J111" s="100" t="str">
        <f>IF(Comp5!J21="","",Comp5!J21)</f>
        <v/>
      </c>
      <c r="K111" s="150" t="str">
        <f>IF(Comp5!K21="","",Comp5!K21)</f>
        <v>Maria Lucerito Achury</v>
      </c>
      <c r="L111" s="101" t="str">
        <f>IF(Comp5!L21="","",Comp5!L21)</f>
        <v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v>
      </c>
      <c r="M111" s="48" t="str">
        <f>IF(Comp5!M21="","",Comp5!M21)</f>
        <v/>
      </c>
      <c r="N111" s="130" t="str">
        <f>IF(Comp5!N21="","",Comp5!N21)</f>
        <v/>
      </c>
      <c r="O111" s="122" t="str">
        <f>IF(Comp5!O21="","",Comp5!O21)</f>
        <v>En Avance</v>
      </c>
      <c r="P111" s="100" t="str">
        <f>IF(Comp5!P21="","",Comp5!P21)</f>
        <v/>
      </c>
      <c r="Q111" s="150" t="str">
        <f>IF(Comp5!Q21="","",Comp5!Q21)</f>
        <v>Lucerito Achury Carrion</v>
      </c>
      <c r="R111" s="101" t="str">
        <f>IF(Comp5!R21="","",Comp5!R21)</f>
        <v>Se encontraron las publicaciones en Twitter y Facebook de la siguiente manera:
Evidencia: 
En mayo:  HasTag #ICBFporLaTransparencia, que se refiere a:  Juntos podemos luchar contra la corrupción, si conoce algún caso no dude en denunciarlo en la línea 018000918080 opción 4. #ICBFporLaTransparencia el 11 de mayo de 2018.
En junio: Post Anticorrupción que dice: Los recursos destinados a primera infancia son la mejor inversión que podemos dejar a los niños y niñas del país. Juntos podemos luchar contra la corrupción, denuncie en la línea 018000918080 opción 4. #ICBFporLaTransparencia el 27 de junio de 2018.
En julio: Post  anticorrupción: desde @ICBFColombia hacemos un llamado a la ciudadanía, para que denuncie actos de corrupción dentro de la Entidad.  #ICBFPorLaTransparencia el 27 de julio de 2018</v>
      </c>
      <c r="S111" s="51" t="str">
        <f>IF(Comp5!S21="","",Comp5!S21)</f>
        <v/>
      </c>
      <c r="T111" s="130">
        <f>IF(Comp5!T21="","",Comp5!T21)</f>
        <v>1</v>
      </c>
      <c r="U111" s="122" t="str">
        <f>IF(Comp5!U21="","",Comp5!U21)</f>
        <v>Cumplida (DT)</v>
      </c>
      <c r="V111" s="100" t="str">
        <f>IF(Comp5!V21="","",Comp5!V21)</f>
        <v/>
      </c>
      <c r="W111" s="99" t="str">
        <f>IF(Comp5!W21="","",Comp5!W21)</f>
        <v>Lucerito Achury Carrion</v>
      </c>
      <c r="X111" s="101" t="str">
        <f>IF(Comp5!X21="","",Comp5!X21)</f>
        <v>Teniendo en cuenta la estrategia de publicación en redes sociales, se  evidenciaron las publicaciones en Twitter y Facebook de la siguiente manera:
Evidencia:
Septiembre:
 Twitter_#ICBFPorLaTransparencia_30 de septiembre: Tema: Denuncia a la línea anticorrupción 018000918080 # 4 y anticorrupcion@icbf.gov.co
Octubre:
#ICBFPorLaTransparencia 29 de octubre: Tema: Denuncia a la línea anticorrupción 018000918080 # 4 y anticorrupcion@icbf.gov.co
Noviembre:
Facebook_Anticorrupción_30 de noviembre: Tema: Haz parte de nuestra lucha contra la corrupción.
Twitter_Anticorrupción_30 de noviembre: Tema:  Haz parte de nuestra lucha contra la corrupción.
Diciembre:
Facebook Anticorrupción 10 de diciembre: Tema: Participación en la construcción del PAAC 2019.
Twitter Anticorrupción 9 diciembre: Día Internacional contra la corrupción.
Twitter Anticorrupción 10 diciembre:  Tema: Participación en la construcción del PAAC 2019.</v>
      </c>
    </row>
    <row r="112" spans="1:24" ht="35.25" hidden="1" customHeight="1" x14ac:dyDescent="0.25">
      <c r="A112" s="807"/>
      <c r="B112" s="94" t="str">
        <f>IF(Comp5!B22="","",Comp5!B22)</f>
        <v/>
      </c>
      <c r="C112" s="96" t="str">
        <f>IF(Comp5!C22="","",Comp5!C22)</f>
        <v/>
      </c>
      <c r="D112" s="96" t="str">
        <f>IF(Comp5!D22="","",Comp5!D22)</f>
        <v/>
      </c>
      <c r="E112" s="95" t="str">
        <f>IF(Comp5!E22="","",Comp5!E22)</f>
        <v/>
      </c>
      <c r="F112" s="137" t="str">
        <f>IF(Comp5!F22="","",Comp5!F22)</f>
        <v/>
      </c>
      <c r="H112" s="130" t="str">
        <f>IF(Comp5!H22="","",Comp5!H22)</f>
        <v/>
      </c>
      <c r="I112" s="158" t="str">
        <f>IF(Comp5!I22="","",Comp5!I22)</f>
        <v/>
      </c>
      <c r="J112" s="100" t="str">
        <f>IF(Comp5!J22="","",Comp5!J22)</f>
        <v/>
      </c>
      <c r="K112" s="150" t="str">
        <f>IF(Comp5!K22="","",Comp5!K22)</f>
        <v/>
      </c>
      <c r="L112" s="101" t="str">
        <f>IF(Comp5!L22="","",Comp5!L22)</f>
        <v/>
      </c>
      <c r="M112" s="48" t="str">
        <f>IF(Comp5!M22="","",Comp5!M22)</f>
        <v/>
      </c>
      <c r="N112" s="130" t="str">
        <f>IF(Comp5!N22="","",Comp5!N22)</f>
        <v/>
      </c>
      <c r="O112" s="122" t="str">
        <f>IF(Comp5!O22="","",Comp5!O22)</f>
        <v/>
      </c>
      <c r="P112" s="100" t="str">
        <f>IF(Comp5!P22="","",Comp5!P22)</f>
        <v/>
      </c>
      <c r="Q112" s="150" t="str">
        <f>IF(Comp5!Q22="","",Comp5!Q22)</f>
        <v/>
      </c>
      <c r="R112" s="101" t="str">
        <f>IF(Comp5!R22="","",Comp5!R22)</f>
        <v/>
      </c>
      <c r="S112" s="51" t="str">
        <f>IF(Comp5!S22="","",Comp5!S22)</f>
        <v/>
      </c>
      <c r="T112" s="130" t="str">
        <f>IF(Comp5!T22="","",Comp5!T22)</f>
        <v/>
      </c>
      <c r="U112" s="122" t="str">
        <f>IF(Comp5!U22="","",Comp5!U22)</f>
        <v/>
      </c>
      <c r="V112" s="100" t="str">
        <f>IF(Comp5!V22="","",Comp5!V22)</f>
        <v/>
      </c>
      <c r="W112" s="99" t="str">
        <f>IF(Comp5!W22="","",Comp5!W22)</f>
        <v/>
      </c>
      <c r="X112" s="101" t="str">
        <f>IF(Comp5!X22="","",Comp5!X22)</f>
        <v/>
      </c>
    </row>
    <row r="113" spans="1:24" ht="41.25" hidden="1" customHeight="1" thickBot="1" x14ac:dyDescent="0.3">
      <c r="A113" s="860"/>
      <c r="B113" s="94" t="str">
        <f>IF(Comp5!B23="","",Comp5!B23)</f>
        <v/>
      </c>
      <c r="C113" s="96" t="str">
        <f>IF(Comp5!C23="","",Comp5!C23)</f>
        <v/>
      </c>
      <c r="D113" s="96" t="str">
        <f>IF(Comp5!D23="","",Comp5!D23)</f>
        <v/>
      </c>
      <c r="E113" s="95" t="str">
        <f>IF(Comp5!E23="","",Comp5!E23)</f>
        <v/>
      </c>
      <c r="F113" s="136" t="str">
        <f>IF(Comp5!F23="","",Comp5!F23)</f>
        <v/>
      </c>
      <c r="H113" s="130" t="str">
        <f>IF(Comp5!H23="","",Comp5!H23)</f>
        <v/>
      </c>
      <c r="I113" s="158" t="str">
        <f>IF(Comp5!I23="","",Comp5!I23)</f>
        <v/>
      </c>
      <c r="J113" s="100" t="str">
        <f>IF(Comp5!J23="","",Comp5!J23)</f>
        <v/>
      </c>
      <c r="K113" s="150" t="str">
        <f>IF(Comp5!K23="","",Comp5!K23)</f>
        <v/>
      </c>
      <c r="L113" s="101" t="str">
        <f>IF(Comp5!L23="","",Comp5!L23)</f>
        <v/>
      </c>
      <c r="M113" s="48" t="str">
        <f>IF(Comp5!M23="","",Comp5!M23)</f>
        <v/>
      </c>
      <c r="N113" s="130" t="str">
        <f>IF(Comp5!N23="","",Comp5!N23)</f>
        <v/>
      </c>
      <c r="O113" s="122" t="str">
        <f>IF(Comp5!O23="","",Comp5!O23)</f>
        <v/>
      </c>
      <c r="P113" s="100" t="str">
        <f>IF(Comp5!P23="","",Comp5!P23)</f>
        <v/>
      </c>
      <c r="Q113" s="150" t="str">
        <f>IF(Comp5!Q23="","",Comp5!Q23)</f>
        <v/>
      </c>
      <c r="R113" s="101" t="str">
        <f>IF(Comp5!R23="","",Comp5!R23)</f>
        <v/>
      </c>
      <c r="S113" s="51" t="str">
        <f>IF(Comp5!S23="","",Comp5!S23)</f>
        <v/>
      </c>
      <c r="T113" s="130" t="str">
        <f>IF(Comp5!T23="","",Comp5!T23)</f>
        <v/>
      </c>
      <c r="U113" s="122" t="str">
        <f>IF(Comp5!U23="","",Comp5!U23)</f>
        <v/>
      </c>
      <c r="V113" s="100" t="str">
        <f>IF(Comp5!V23="","",Comp5!V23)</f>
        <v/>
      </c>
      <c r="W113" s="99" t="str">
        <f>IF(Comp5!W23="","",Comp5!W23)</f>
        <v/>
      </c>
      <c r="X113" s="101" t="str">
        <f>IF(Comp5!X23="","",Comp5!X23)</f>
        <v/>
      </c>
    </row>
    <row r="114" spans="1:24" s="82" customFormat="1" ht="50.1" customHeight="1" thickBot="1" x14ac:dyDescent="0.3">
      <c r="A114" s="806" t="s">
        <v>74</v>
      </c>
      <c r="B114" s="72"/>
      <c r="C114" s="73" t="s">
        <v>118</v>
      </c>
      <c r="D114" s="72"/>
      <c r="E114" s="72"/>
      <c r="F114" s="93"/>
      <c r="G114" s="63"/>
      <c r="H114" s="75">
        <f>IF(Comp5!H24="","",Comp5!H24)</f>
        <v>1</v>
      </c>
      <c r="I114" s="156">
        <f>IF(Comp5!I24="","",Comp5!I24)</f>
        <v>1</v>
      </c>
      <c r="J114" s="77">
        <f>IF(Comp5!J24="","",Comp5!J24)</f>
        <v>1</v>
      </c>
      <c r="K114" s="167" t="str">
        <f>IF(Comp5!K24="","",Comp5!K24)</f>
        <v/>
      </c>
      <c r="L114" s="79" t="str">
        <f>IF(Comp5!L24="","",Comp5!L24)</f>
        <v/>
      </c>
      <c r="M114" s="80" t="str">
        <f>IF(Comp5!M24="","",Comp5!M24)</f>
        <v/>
      </c>
      <c r="N114" s="75">
        <f>IF(Comp5!N24="","",Comp5!N24)</f>
        <v>1</v>
      </c>
      <c r="O114" s="76">
        <f>IF(Comp5!O24="","",Comp5!O24)</f>
        <v>1</v>
      </c>
      <c r="P114" s="77">
        <f>IF(Comp5!P24="","",Comp5!P24)</f>
        <v>1</v>
      </c>
      <c r="Q114" s="78" t="str">
        <f>IF(Comp5!Q24="","",Comp5!Q24)</f>
        <v/>
      </c>
      <c r="R114" s="79" t="str">
        <f>IF(Comp5!R24="","",Comp5!R24)</f>
        <v/>
      </c>
      <c r="S114" s="129" t="str">
        <f>IF(Comp5!S24="","",Comp5!S24)</f>
        <v/>
      </c>
      <c r="T114" s="75">
        <f>IF(Comp5!T24="","",Comp5!T24)</f>
        <v>2</v>
      </c>
      <c r="U114" s="76">
        <f>IF(Comp5!U24="","",Comp5!U24)</f>
        <v>2</v>
      </c>
      <c r="V114" s="77">
        <f>IF(Comp5!V24="","",Comp5!V24)</f>
        <v>1</v>
      </c>
      <c r="W114" s="78" t="str">
        <f>IF(Comp5!W24="","",Comp5!W24)</f>
        <v/>
      </c>
      <c r="X114" s="79" t="str">
        <f>IF(Comp5!X24="","",Comp5!X24)</f>
        <v/>
      </c>
    </row>
    <row r="115" spans="1:24" ht="249" customHeight="1" x14ac:dyDescent="0.25">
      <c r="A115" s="807"/>
      <c r="B115" s="94" t="str">
        <f>IF(Comp5!B25="","",Comp5!B25)</f>
        <v>2.1</v>
      </c>
      <c r="C115" s="139" t="str">
        <f>IF(Comp5!C25="","",Comp5!C25)</f>
        <v>Facilitar al ciudadano la solicitud de acceso a la información pública, cuando no se encuentre publicada en el portal web de la Entidad.</v>
      </c>
      <c r="D115" s="96" t="str">
        <f>IF(Comp5!D25="","",Comp5!D25)</f>
        <v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v>
      </c>
      <c r="E115" s="95" t="str">
        <f>IF(Comp5!E25="","",Comp5!E25)</f>
        <v>Dirección de Información y Tecnología , Dirección de Servicios y Atención / Oficina Asesora de Comunicaciones.</v>
      </c>
      <c r="F115" s="136">
        <f>IF(Comp5!F25="","",Comp5!F25)</f>
        <v>43454</v>
      </c>
      <c r="H115" s="130" t="str">
        <f>IF(Comp5!H25="","",Comp5!H25)</f>
        <v/>
      </c>
      <c r="I115" s="158" t="str">
        <f>IF(Comp5!I25="","",Comp5!I25)</f>
        <v>En Avance</v>
      </c>
      <c r="J115" s="100" t="str">
        <f>IF(Comp5!J25="","",Comp5!J25)</f>
        <v/>
      </c>
      <c r="K115" s="150" t="str">
        <f>IF(Comp5!K25="","",Comp5!K25)</f>
        <v>Maria Lucerito Achury</v>
      </c>
      <c r="L115" s="101" t="str">
        <f>IF(Comp5!L25="","",Comp5!L25)</f>
        <v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v>
      </c>
      <c r="M115" s="48" t="str">
        <f>IF(Comp5!M25="","",Comp5!M25)</f>
        <v/>
      </c>
      <c r="N115" s="130" t="str">
        <f>IF(Comp5!N25="","",Comp5!N25)</f>
        <v/>
      </c>
      <c r="O115" s="122" t="str">
        <f>IF(Comp5!O25="","",Comp5!O25)</f>
        <v>En Avance</v>
      </c>
      <c r="P115" s="100" t="str">
        <f>IF(Comp5!P25="","",Comp5!P25)</f>
        <v/>
      </c>
      <c r="Q115" s="150" t="str">
        <f>IF(Comp5!Q25="","",Comp5!Q25)</f>
        <v>Lucerito Achury Carrion</v>
      </c>
      <c r="R115" s="101" t="str">
        <f>IF(Comp5!R25="","",Comp5!R25)</f>
        <v xml:space="preserve">Se evidencia la creación de la página web (landing con infografía) en la sección Gestión y Transparencia - Transparencia y Acceso a la Información Pública, solicitudes de acceso a información pública y en el mismo los enlaces al chat del ICBF y Formulario de Solicitudes PQRS. 
Evidencia: 
Ruta: https://www.icbf.gov.co/gestion-transparencia/transparencia/mecanismos/informacion-publica
Enlace del Chat ICBF
http://chat1-iq.i6.inconcertcc.com/inconcert/apps/webdesigner/ChatICBFV3?token=1C9FA0A502B3132708D467E15D9F9F62
Enlace al formulario PQRS
https://www.icbf.gov.co/servicios/solicitudes-pqrds
</v>
      </c>
      <c r="S115" s="51" t="str">
        <f>IF(Comp5!S25="","",Comp5!S25)</f>
        <v/>
      </c>
      <c r="T115" s="130">
        <f>IF(Comp5!T25="","",Comp5!T25)</f>
        <v>1</v>
      </c>
      <c r="U115" s="122" t="str">
        <f>IF(Comp5!U25="","",Comp5!U25)</f>
        <v>Cumplida (DT)</v>
      </c>
      <c r="V115" s="100" t="str">
        <f>IF(Comp5!V25="","",Comp5!V25)</f>
        <v/>
      </c>
      <c r="W115" s="99" t="str">
        <f>IF(Comp5!W25="","",Comp5!W25)</f>
        <v>Lucerito Achury Carrion</v>
      </c>
      <c r="X115" s="101" t="str">
        <f>IF(Comp5!X25="","",Comp5!X25)</f>
        <v xml:space="preserve">Se evidenció la creación del link que direcciona al formulario de PQRSD en la sección Gestión y Transparencia - Transparencia y Acceso a la Información Pública, solicitudes de acceso a información pública y en la misma página el direccionamiento al enlace del chat del ICBF.
Así mismo se evidenció en la página web landing con infografía relacionando las definiciones más relevantes para la solicitud de acceso a información pública.
No se evidenció el cambio en la lista desplegable de tipos de petición en el formulario PQRSD ni la parametrización en el SIM del término legal para dar respuesta a las solicitudes de información.
La parametrización en el SIM no se realizó debido a que la DIT no contaba con horas de desarrollo disponibles para que la fábrica de software realizara el desarrollo. Sin embargo, las solicitudes de acceso a la información pública se pueden realizar a través del chat y del formulario de solicitudes PQRD como se indica en la página web de gestión y transparencia.
La oficina de Control Interno recomienda retomar la viabilidad de la parametrización en el SIM.
Evidencia: 
Ruta: https://www.icbf.gov.co/gestion-transparencia/transparencia/mecanismos/informacion-publica
Enlace del Chat ICBF
http://chat1-iq.i6.inconcertcc.com/inconcert/apps/webdesigner/ChatICBFV3?token=1C9FA0A502B3132708D467E15D9F9F62
Enlace al formulario PQRS
https://www.icbf.gov.co/servicios/solicitudes-pqrds
Correo electrónico 15/01/2019 RE: VERSION PRELIMINAR Seguimiento Plan Anticorrupción. 
</v>
      </c>
    </row>
    <row r="116" spans="1:24" ht="177.75" customHeight="1" thickBot="1" x14ac:dyDescent="0.3">
      <c r="A116" s="860"/>
      <c r="B116" s="94" t="str">
        <f>IF(Comp5!B26="","",Comp5!B26)</f>
        <v>2.3</v>
      </c>
      <c r="C116" s="139" t="str">
        <f>IF(Comp5!C26="","",Comp5!C26)</f>
        <v xml:space="preserve">Realizar el seguimiento a la aprobación de la resolución de reproducción de fotocopias y posterior socialización  </v>
      </c>
      <c r="D116" s="96" t="str">
        <f>IF(Comp5!D26="","",Comp5!D26)</f>
        <v xml:space="preserve">(1) Resolución en firme y socializada </v>
      </c>
      <c r="E116" s="95" t="str">
        <f>IF(Comp5!E26="","",Comp5!E26)</f>
        <v>Dirección Administrativa- Gestión Documental</v>
      </c>
      <c r="F116" s="136" t="str">
        <f>IF(Comp5!F26="","",Comp5!F26)</f>
        <v xml:space="preserve"> 30/03/2018</v>
      </c>
      <c r="H116" s="87">
        <f>IF(Comp5!H26="","",Comp5!H26)</f>
        <v>1</v>
      </c>
      <c r="I116" s="158" t="str">
        <f>IF(Comp5!I26="","",Comp5!I26)</f>
        <v>Cumplida (FT)</v>
      </c>
      <c r="J116" s="89" t="str">
        <f>IF(Comp5!J26="","",Comp5!J26)</f>
        <v/>
      </c>
      <c r="K116" s="166" t="str">
        <f>IF(Comp5!K26="","",Comp5!K26)</f>
        <v>Maria Lucerito Achury</v>
      </c>
      <c r="L116" s="91" t="str">
        <f>IF(Comp5!L26="","",Comp5!L26)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v>
      </c>
      <c r="M116" s="48" t="str">
        <f>IF(Comp5!M26="","",Comp5!M26)</f>
        <v/>
      </c>
      <c r="N116" s="87">
        <f>IF(Comp5!N26="","",Comp5!N26)</f>
        <v>1</v>
      </c>
      <c r="O116" s="122" t="str">
        <f>IF(Comp5!O26="","",Comp5!O26)</f>
        <v>Cumplida (FT)</v>
      </c>
      <c r="P116" s="89" t="str">
        <f>IF(Comp5!P26="","",Comp5!P26)</f>
        <v/>
      </c>
      <c r="Q116" s="150" t="str">
        <f>IF(Comp5!Q26="","",Comp5!Q26)</f>
        <v>Lucerito Achury Carrion</v>
      </c>
      <c r="R116" s="91" t="str">
        <f>IF(Comp5!R26="","",Comp5!R26)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
Actividad cumplida fuera de términos con corte a 30 de abril de 2018.</v>
      </c>
      <c r="S116" s="51" t="str">
        <f>IF(Comp5!S26="","",Comp5!S26)</f>
        <v/>
      </c>
      <c r="T116" s="87">
        <f>IF(Comp5!T26="","",Comp5!T26)</f>
        <v>1</v>
      </c>
      <c r="U116" s="122" t="str">
        <f>IF(Comp5!U26="","",Comp5!U26)</f>
        <v>Cumplida (FT)</v>
      </c>
      <c r="V116" s="89" t="str">
        <f>IF(Comp5!V26="","",Comp5!V26)</f>
        <v/>
      </c>
      <c r="W116" s="90" t="str">
        <f>IF(Comp5!W26="","",Comp5!W26)</f>
        <v>Lucerito Achury Carrion</v>
      </c>
      <c r="X116" s="91" t="str">
        <f>IF(Comp5!X26="","",Comp5!X26)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
Actividad cumplida fuera de términos con corte a 30 de abril de 2018.</v>
      </c>
    </row>
    <row r="117" spans="1:24" s="82" customFormat="1" ht="50.1" customHeight="1" thickBot="1" x14ac:dyDescent="0.3">
      <c r="A117" s="806" t="s">
        <v>75</v>
      </c>
      <c r="B117" s="72"/>
      <c r="C117" s="73" t="s">
        <v>122</v>
      </c>
      <c r="D117" s="72"/>
      <c r="E117" s="72"/>
      <c r="F117" s="93"/>
      <c r="G117" s="63"/>
      <c r="H117" s="75">
        <f>IF(Comp5!H27="","",Comp5!H27)</f>
        <v>0</v>
      </c>
      <c r="I117" s="156">
        <f>IF(Comp5!I27="","",Comp5!I27)</f>
        <v>0</v>
      </c>
      <c r="J117" s="316" t="str">
        <f>IF(Comp5!J27="","",Comp5!J27)</f>
        <v>No se programaron actividades relacionadas con este objetivo</v>
      </c>
      <c r="K117" s="167" t="str">
        <f>IF(Comp5!K27="","",Comp5!K27)</f>
        <v/>
      </c>
      <c r="L117" s="79" t="str">
        <f>IF(Comp5!L27="","",Comp5!L27)</f>
        <v/>
      </c>
      <c r="M117" s="80" t="str">
        <f>IF(Comp5!M27="","",Comp5!M27)</f>
        <v/>
      </c>
      <c r="N117" s="75">
        <f>IF(Comp5!N27="","",Comp5!N27)</f>
        <v>0</v>
      </c>
      <c r="O117" s="76">
        <f>IF(Comp5!O27="","",Comp5!O27)</f>
        <v>0</v>
      </c>
      <c r="P117" s="316" t="str">
        <f>IF(Comp5!P27="","",Comp5!P27)</f>
        <v>No se programaron actividades relacionadas con este objetivo</v>
      </c>
      <c r="Q117" s="78" t="str">
        <f>IF(Comp5!Q27="","",Comp5!Q27)</f>
        <v/>
      </c>
      <c r="R117" s="79" t="str">
        <f>IF(Comp5!R27="","",Comp5!R27)</f>
        <v/>
      </c>
      <c r="S117" s="129" t="str">
        <f>IF(Comp5!S27="","",Comp5!S27)</f>
        <v/>
      </c>
      <c r="T117" s="75">
        <f>IF(Comp5!T27="","",Comp5!T27)</f>
        <v>6</v>
      </c>
      <c r="U117" s="76">
        <f>IF(Comp5!U27="","",Comp5!U27)</f>
        <v>4</v>
      </c>
      <c r="V117" s="77">
        <f>IF(Comp5!V27="","",Comp5!V27)</f>
        <v>0.66666666666666663</v>
      </c>
      <c r="W117" s="78" t="str">
        <f>IF(Comp5!W27="","",Comp5!W27)</f>
        <v/>
      </c>
      <c r="X117" s="79" t="str">
        <f>IF(Comp5!X27="","",Comp5!X27)</f>
        <v/>
      </c>
    </row>
    <row r="118" spans="1:24" ht="66" customHeight="1" x14ac:dyDescent="0.25">
      <c r="A118" s="807"/>
      <c r="B118" s="94" t="str">
        <f>IF(Comp5!B28="","",Comp5!B28)</f>
        <v>3.1</v>
      </c>
      <c r="C118" s="95" t="str">
        <f>IF(Comp5!C28="","",Comp5!C28)</f>
        <v>Actualizar el  instrumento de inventario de activos de Información del ICBF.</v>
      </c>
      <c r="D118" s="95" t="str">
        <f>IF(Comp5!D28="","",Comp5!D28)</f>
        <v>(1) Inventario de activos de información actualizado.</v>
      </c>
      <c r="E118" s="95" t="str">
        <f>IF(Comp5!E28="","",Comp5!E28)</f>
        <v>Dirección Administrativa- Gestión Documental</v>
      </c>
      <c r="F118" s="136">
        <f>IF(Comp5!F28="","",Comp5!F28)</f>
        <v>43464</v>
      </c>
      <c r="H118" s="130" t="str">
        <f>IF(Comp5!H28="","",Comp5!H28)</f>
        <v/>
      </c>
      <c r="I118" s="158" t="str">
        <f>IF(Comp5!I28="","",Comp5!I28)</f>
        <v>N/A</v>
      </c>
      <c r="J118" s="100" t="str">
        <f>IF(Comp5!J28="","",Comp5!J28)</f>
        <v/>
      </c>
      <c r="K118" s="150" t="str">
        <f>IF(Comp5!K28="","",Comp5!K28)</f>
        <v>Maria Lucerito Achury</v>
      </c>
      <c r="L118" s="101" t="str">
        <f>IF(Comp5!L28="","",Comp5!L28)</f>
        <v xml:space="preserve">La periodicidad del reporte de esta actividad es única y esta prevista para el último cuatrimestre del año. </v>
      </c>
      <c r="M118" s="48" t="str">
        <f>IF(Comp5!M28="","",Comp5!M28)</f>
        <v/>
      </c>
      <c r="N118" s="130" t="str">
        <f>IF(Comp5!N28="","",Comp5!N28)</f>
        <v/>
      </c>
      <c r="O118" s="122" t="str">
        <f>IF(Comp5!O28="","",Comp5!O28)</f>
        <v>N/A</v>
      </c>
      <c r="P118" s="100" t="str">
        <f>IF(Comp5!P28="","",Comp5!P28)</f>
        <v/>
      </c>
      <c r="Q118" s="150" t="str">
        <f>IF(Comp5!Q28="","",Comp5!Q28)</f>
        <v>Lucerito Achury Carrion</v>
      </c>
      <c r="R118" s="101" t="str">
        <f>IF(Comp5!R28="","",Comp5!R28)</f>
        <v xml:space="preserve">La periodicidad del reporte de esta actividad es única y esta prevista para el último cuatrimestre del año. </v>
      </c>
      <c r="S118" s="51" t="str">
        <f>IF(Comp5!S28="","",Comp5!S28)</f>
        <v/>
      </c>
      <c r="T118" s="130">
        <f>IF(Comp5!T28="","",Comp5!T28)</f>
        <v>1</v>
      </c>
      <c r="U118" s="122" t="str">
        <f>IF(Comp5!U28="","",Comp5!U28)</f>
        <v>Cumplida (DT)</v>
      </c>
      <c r="V118" s="100" t="str">
        <f>IF(Comp5!V28="","",Comp5!V28)</f>
        <v/>
      </c>
      <c r="W118" s="99" t="str">
        <f>IF(Comp5!W28="","",Comp5!W28)</f>
        <v>Lucerito Achury Carrion</v>
      </c>
      <c r="X118" s="101" t="str">
        <f>IF(Comp5!X28="","",Comp5!X28)</f>
        <v xml:space="preserve">Se actualizó y se publicó en el portal web el Inventario de Activos de Información ICBF vigencia 2018 mediante la Resolución 14741 del 24 de diciembre de 2018.
Evidencia:
https://www.icbf.gov.co/gestion-transparencia/transparencia/instrumentos-de-gestion-de-informacion-publica
* Resolución No. 14741 Por la cual se actualizan los instrumentos de Gestión de la Información Pública del ICBF
* Registro de Activos de Información 2018.
</v>
      </c>
    </row>
    <row r="119" spans="1:24" ht="63.75" customHeight="1" x14ac:dyDescent="0.25">
      <c r="A119" s="807"/>
      <c r="B119" s="140" t="str">
        <f>IF(Comp5!B29="","",Comp5!B29)</f>
        <v>3.2</v>
      </c>
      <c r="C119" s="95" t="str">
        <f>IF(Comp5!C29="","",Comp5!C29)</f>
        <v>Actualizar el  Esquema de publicación de información del ICBF.</v>
      </c>
      <c r="D119" s="95" t="str">
        <f>IF(Comp5!D29="","",Comp5!D29)</f>
        <v>(1) Esquema de Publicación actualizado a corte 31 de diciembre de 2018</v>
      </c>
      <c r="E119" s="95" t="str">
        <f>IF(Comp5!E29="","",Comp5!E29)</f>
        <v>Oficina Asesora de Comunicaciones</v>
      </c>
      <c r="F119" s="136">
        <f>IF(Comp5!F29="","",Comp5!F29)</f>
        <v>43464</v>
      </c>
      <c r="G119" s="118"/>
      <c r="H119" s="141" t="str">
        <f>IF(Comp5!H29="","",Comp5!H29)</f>
        <v/>
      </c>
      <c r="I119" s="158" t="str">
        <f>IF(Comp5!I29="","",Comp5!I29)</f>
        <v>N/A</v>
      </c>
      <c r="J119" s="100" t="str">
        <f>IF(Comp5!J29="","",Comp5!J29)</f>
        <v/>
      </c>
      <c r="K119" s="150" t="str">
        <f>IF(Comp5!K29="","",Comp5!K29)</f>
        <v>Maria Lucerito Achury</v>
      </c>
      <c r="L119" s="101" t="str">
        <f>IF(Comp5!L29="","",Comp5!L29)</f>
        <v xml:space="preserve">La periodicidad del reporte de esta actividad es única y esta prevista para el último cuatrimestre del año. </v>
      </c>
      <c r="M119" s="118" t="str">
        <f>IF(Comp5!M29="","",Comp5!M29)</f>
        <v/>
      </c>
      <c r="N119" s="141" t="str">
        <f>IF(Comp5!N29="","",Comp5!N29)</f>
        <v/>
      </c>
      <c r="O119" s="122" t="str">
        <f>IF(Comp5!O29="","",Comp5!O29)</f>
        <v>N/A</v>
      </c>
      <c r="P119" s="100" t="str">
        <f>IF(Comp5!P29="","",Comp5!P29)</f>
        <v/>
      </c>
      <c r="Q119" s="150" t="str">
        <f>IF(Comp5!Q29="","",Comp5!Q29)</f>
        <v>Lucerito Achury Carrion</v>
      </c>
      <c r="R119" s="101" t="str">
        <f>IF(Comp5!R29="","",Comp5!R29)</f>
        <v xml:space="preserve">La periodicidad del reporte de esta actividad es única y esta prevista para el último cuatrimestre del año. </v>
      </c>
      <c r="S119" s="51" t="str">
        <f>IF(Comp5!S29="","",Comp5!S29)</f>
        <v/>
      </c>
      <c r="T119" s="141">
        <f>IF(Comp5!T29="","",Comp5!T29)</f>
        <v>1</v>
      </c>
      <c r="U119" s="122" t="str">
        <f>IF(Comp5!U29="","",Comp5!U29)</f>
        <v>Cumplida (DT)</v>
      </c>
      <c r="V119" s="100" t="str">
        <f>IF(Comp5!V29="","",Comp5!V29)</f>
        <v/>
      </c>
      <c r="W119" s="99" t="str">
        <f>IF(Comp5!W29="","",Comp5!W29)</f>
        <v>Lucerito Achury Carrion</v>
      </c>
      <c r="X119" s="101" t="str">
        <f>IF(Comp5!X29="","",Comp5!X29)</f>
        <v xml:space="preserve">Se actualizó y se publicó en el portal web el Esquema de Publicación de Información del ICBF vigencia 2018 mediante la Resolución 14741 del 24 de diciembre de 2018.
Evidencia:
https://www.icbf.gov.co/gestion-transparencia/transparencia/instrumentos-de-gestion-de-informacion-publica
* Resolución No. 14741 Por la cual se actualizan los instrumentos de Gestión de la Información Pública del ICBF
* Esquema de Publicación (12-2018)
</v>
      </c>
    </row>
    <row r="120" spans="1:24" ht="139.5" customHeight="1" x14ac:dyDescent="0.25">
      <c r="A120" s="807"/>
      <c r="B120" s="94" t="str">
        <f>IF(Comp5!B30="","",Comp5!B30)</f>
        <v>3.3</v>
      </c>
      <c r="C120" s="95" t="str">
        <f>IF(Comp5!C30="","",Comp5!C30)</f>
        <v>Actualizar el  Índice de Información Clasificada y Reservada del ICBF.</v>
      </c>
      <c r="D120" s="95" t="str">
        <f>IF(Comp5!D30="","",Comp5!D30)</f>
        <v>(1) Índice de Información clasificada y reservada actualizado.</v>
      </c>
      <c r="E120" s="95" t="str">
        <f>IF(Comp5!E30="","",Comp5!E30)</f>
        <v>Dirección Servicios y atención y Oficina Asesora Jurídica</v>
      </c>
      <c r="F120" s="136">
        <f>IF(Comp5!F30="","",Comp5!F30)</f>
        <v>43464</v>
      </c>
      <c r="G120" s="118"/>
      <c r="H120" s="141" t="str">
        <f>IF(Comp5!H30="","",Comp5!H30)</f>
        <v/>
      </c>
      <c r="I120" s="158" t="str">
        <f>IF(Comp5!I30="","",Comp5!I30)</f>
        <v>N/A</v>
      </c>
      <c r="J120" s="100" t="str">
        <f>IF(Comp5!J30="","",Comp5!J30)</f>
        <v/>
      </c>
      <c r="K120" s="150" t="str">
        <f>IF(Comp5!K30="","",Comp5!K30)</f>
        <v>Maria Lucerito Achury</v>
      </c>
      <c r="L120" s="101" t="str">
        <f>IF(Comp5!L30="","",Comp5!L30)</f>
        <v xml:space="preserve">La periodicidad del reporte de esta actividad es única y esta prevista para el último cuatrimestre del año. </v>
      </c>
      <c r="M120" s="118" t="str">
        <f>IF(Comp5!M30="","",Comp5!M30)</f>
        <v/>
      </c>
      <c r="N120" s="141" t="str">
        <f>IF(Comp5!N30="","",Comp5!N30)</f>
        <v/>
      </c>
      <c r="O120" s="122" t="str">
        <f>IF(Comp5!O30="","",Comp5!O30)</f>
        <v>En Avance</v>
      </c>
      <c r="P120" s="100" t="str">
        <f>IF(Comp5!P30="","",Comp5!P30)</f>
        <v/>
      </c>
      <c r="Q120" s="150" t="str">
        <f>IF(Comp5!Q30="","",Comp5!Q30)</f>
        <v>Lucerito Achury Carrion</v>
      </c>
      <c r="R120" s="163" t="str">
        <f>IF(Comp5!R30="","",Comp5!R30)</f>
        <v>El Indice de información clasificada y reservada se encuentra  en revisión.
Evidencia: Acta de Reunion Indice de Información OAJ DSYA_20180731, Archivo: Consolidado_Avance Indice de Informacion_20180731, 
Archivo: indice_inf_clasif_y_reser_2017_en revisión</v>
      </c>
      <c r="S120" s="51" t="str">
        <f>IF(Comp5!S30="","",Comp5!S30)</f>
        <v/>
      </c>
      <c r="T120" s="141">
        <f>IF(Comp5!T30="","",Comp5!T30)</f>
        <v>1</v>
      </c>
      <c r="U120" s="122" t="str">
        <f>IF(Comp5!U30="","",Comp5!U30)</f>
        <v>Cumplida (DT)</v>
      </c>
      <c r="V120" s="100" t="str">
        <f>IF(Comp5!V30="","",Comp5!V30)</f>
        <v/>
      </c>
      <c r="W120" s="99" t="str">
        <f>IF(Comp5!W30="","",Comp5!W30)</f>
        <v>Lucerito Achury Carrion</v>
      </c>
      <c r="X120" s="101" t="str">
        <f>IF(Comp5!X30="","",Comp5!X30)</f>
        <v xml:space="preserve">Se actualizó y se publicó en el portal web el Índice de Información Clasificada y Reservada del ICBF vigencia 2018 mediante la Resolución 14741 del 24 de diciembre de 2018.
Evidencia:
https://www.icbf.gov.co/gestion-transparencia/transparencia/instrumentos-de-gestion-de-informacion-publica
* Resolución No. 14741 Por la cual se actualizan los instrumentos de Gestión de la Información Pública del ICBF
* Indice Información Clasificada y Reservada (Actualización 2018)
</v>
      </c>
    </row>
    <row r="121" spans="1:24" ht="408" x14ac:dyDescent="0.25">
      <c r="A121" s="807"/>
      <c r="B121" s="94" t="str">
        <f>IF(Comp5!B31="","",Comp5!B31)</f>
        <v>3.4</v>
      </c>
      <c r="C121" s="138" t="str">
        <f>IF(Comp5!C31="","",Comp5!C31)</f>
        <v xml:space="preserve">Realizar seguimiento a la   aprobación de las tablas de retención documental por parte del Archivo General de la Nación - AGN, para su posterior socialización y aplicación. </v>
      </c>
      <c r="D121" s="138" t="str">
        <f>IF(Comp5!D31="","",Comp5!D31)</f>
        <v xml:space="preserve"> Tablas de Retención documental aplicadas y socializadas </v>
      </c>
      <c r="E121" s="138" t="str">
        <f>IF(Comp5!E31="","",Comp5!E31)</f>
        <v>Dirección Administrativa- Gestión Documental</v>
      </c>
      <c r="F121" s="136">
        <f>IF(Comp5!F31="","",Comp5!F31)</f>
        <v>43464</v>
      </c>
      <c r="G121" s="118"/>
      <c r="H121" s="141" t="str">
        <f>IF(Comp5!H31="","",Comp5!H31)</f>
        <v/>
      </c>
      <c r="I121" s="158" t="str">
        <f>IF(Comp5!I31="","",Comp5!I31)</f>
        <v>En Avance</v>
      </c>
      <c r="J121" s="100" t="str">
        <f>IF(Comp5!J31="","",Comp5!J31)</f>
        <v/>
      </c>
      <c r="K121" s="150" t="str">
        <f>IF(Comp5!K31="","",Comp5!K31)</f>
        <v>Maria Lucerito Achury</v>
      </c>
      <c r="L121" s="101" t="str">
        <f>IF(Comp5!L31="","",Comp5!L31)</f>
        <v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Evidencia: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v>
      </c>
      <c r="M121" s="118" t="str">
        <f>IF(Comp5!M31="","",Comp5!M31)</f>
        <v/>
      </c>
      <c r="N121" s="141" t="str">
        <f>IF(Comp5!N31="","",Comp5!N31)</f>
        <v/>
      </c>
      <c r="O121" s="122" t="str">
        <f>IF(Comp5!O31="","",Comp5!O31)</f>
        <v>En Avance</v>
      </c>
      <c r="P121" s="100" t="str">
        <f>IF(Comp5!P31="","",Comp5!P31)</f>
        <v/>
      </c>
      <c r="Q121" s="150" t="str">
        <f>IF(Comp5!Q31="","",Comp5!Q31)</f>
        <v>Lucerito Achury Carrion</v>
      </c>
      <c r="R121" s="101" t="str">
        <f>IF(Comp5!R31="","",Comp5!R31)</f>
        <v xml:space="preserve">La Tabla de Retención Documental se encuentra en convalidación por parte del Archivo General de la Nación.
Evidencia:
* Memorando E-2018-240520-0101, del 09 de mayo donde el Archivo General de la Nación emite respuesta a la solicitud de prorroga ajustes de la Tabla de Retención Documental del ICBF. 
* Acta de mesa de trabajo con el Archivo General de la Nación - AGN realizada el 17/05/18 con el fin de realizar la verificación de las observaciones realizadas a la Tablas de Retención Documental - TRD.
* Memorando S-2018-308554-0101 del 30/05/2018, donde se presentaron los ajustes según concepto técnico de evaluación actualización de la Tabla de Retención Documental para el ICBF.
</v>
      </c>
      <c r="S121" s="51" t="str">
        <f>IF(Comp5!S31="","",Comp5!S31)</f>
        <v/>
      </c>
      <c r="T121" s="141">
        <f>IF(Comp5!T31="","",Comp5!T31)</f>
        <v>1</v>
      </c>
      <c r="U121" s="122" t="str">
        <f>IF(Comp5!U31="","",Comp5!U31)</f>
        <v>No Cumplida</v>
      </c>
      <c r="V121" s="100" t="str">
        <f>IF(Comp5!V31="","",Comp5!V31)</f>
        <v/>
      </c>
      <c r="W121" s="99" t="str">
        <f>IF(Comp5!W31="","",Comp5!W31)</f>
        <v>Lucerito Achury Carrion</v>
      </c>
      <c r="X121" s="101" t="str">
        <f>IF(Comp5!X31="","",Comp5!X31)</f>
        <v>Se evidenciaron las siguientes actividades con respecto al seguimiento de aprobación de las TRD:
Se recibió concepto técnico del Archivo General de la Nación E-2018-497309-0101 el 10 de septiembre de 2018 informando que las TRD cumplen la mayoría de requisitos para ser presentadas ante el Pre-Comité evaluador.  El 04 de octubre de 2018 se realizó mesa de trabajo con el AGN, en la cual se realizó la presentación de avances sobre el último concepto técnico emitido previamente por este Ente, dando a su vez el aval para que las TRD pasen a la etapa del proceso de evaluación (sustentación ante el pre-comité evaluador).  En el al Pre-Comité de Evaluación y Convalidación de Tablas de Retención Documental AGN del 05 de diciembre, surgieron observaciones a las denominaciones de series documentales, tiempos de retención y disposición final. 
Sin embargo, el Instituto adoptó las TRD en el mes de octubre mediante la Resolución 13130 del 30 de octubre de 2018, respecto a este acto administrativo, el Instituto iniciará para la próxima vigencia la respectiva socialización e inicio de aplicación en el mes de enero 2019, la aplicación corresponderá a la identificación, organización y marcación, quedando pendiente la disposición final de los documentos una vez se logre la convalidación de las mismas.
Se recomienda continuar con las actividades pendientes con el fin de finalizar el proceso de aprobación de las TRD.
Evidencia:
Concepto Técnico TRD AGN E-2018-497309-0101
Acta Mesa de Trabajo AGN
Resolución 13130 del 30 de octubre de 2018 se actualiza y adopta la TRD en el ICBF.
Linea técnica socialización - Acta</v>
      </c>
    </row>
    <row r="122" spans="1:24" ht="260.25" customHeight="1" x14ac:dyDescent="0.25">
      <c r="A122" s="807"/>
      <c r="B122" s="94" t="str">
        <f>IF(Comp5!B32="","",Comp5!B32)</f>
        <v>3.5</v>
      </c>
      <c r="C122" s="138" t="str">
        <f>IF(Comp5!C32="","",Comp5!C32)</f>
        <v>Elaborar Tablas de Valoración Documental - TVD.</v>
      </c>
      <c r="D122" s="138" t="str">
        <f>IF(Comp5!D32="","",Comp5!D32)</f>
        <v>Tablas de Valoración Documental - TVD definidas</v>
      </c>
      <c r="E122" s="138" t="str">
        <f>IF(Comp5!E32="","",Comp5!E32)</f>
        <v>Dirección Administrativa- Gestión Documental</v>
      </c>
      <c r="F122" s="136">
        <f>IF(Comp5!F32="","",Comp5!F32)</f>
        <v>43464</v>
      </c>
      <c r="H122" s="130" t="str">
        <f>IF(Comp5!H32="","",Comp5!H32)</f>
        <v/>
      </c>
      <c r="I122" s="158" t="str">
        <f>IF(Comp5!I32="","",Comp5!I32)</f>
        <v>En Avance</v>
      </c>
      <c r="J122" s="100" t="str">
        <f>IF(Comp5!J32="","",Comp5!J32)</f>
        <v/>
      </c>
      <c r="K122" s="150" t="str">
        <f>IF(Comp5!K32="","",Comp5!K32)</f>
        <v>Maria Lucerito Achury</v>
      </c>
      <c r="L122" s="101" t="str">
        <f>IF(Comp5!L32="","",Comp5!L32)</f>
        <v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v>
      </c>
      <c r="M122" s="48" t="str">
        <f>IF(Comp5!M32="","",Comp5!M32)</f>
        <v/>
      </c>
      <c r="N122" s="130" t="str">
        <f>IF(Comp5!N32="","",Comp5!N32)</f>
        <v/>
      </c>
      <c r="O122" s="122" t="str">
        <f>IF(Comp5!O32="","",Comp5!O32)</f>
        <v>En Avance</v>
      </c>
      <c r="P122" s="100" t="str">
        <f>IF(Comp5!P32="","",Comp5!P32)</f>
        <v/>
      </c>
      <c r="Q122" s="150" t="str">
        <f>IF(Comp5!Q32="","",Comp5!Q32)</f>
        <v>Lucerito Achury Carrion</v>
      </c>
      <c r="R122" s="101" t="str">
        <f>IF(Comp5!R32="","",Comp5!R32)</f>
        <v xml:space="preserve">Se evidenció que el Grupo Administrativo solicitó mesa técnica al Archivo General de la Nación para presentar la TVD elaboradá, aprobada y aplicada desde el 2009 en el ICBF.  
Se continua trabajando el plan de mejoramiento archivístico en la que una de sus actividades es elaborar las TVD y se envío avance del mismo el 13/07/2018 al Archivo General de la Nación
Evidencia:
* Comunicación E-2018-372852-0101 del 12/07/2018,  del Archivo General de la Nación indicando que el ICBF podrá solicitar una mesa técnica de trabajo con el Grupo de Evaluación Documental y Transferencias Secundarias GEDTS del AGN, en la cual se expondrá las evidencias encontradas y se definirá la efectividad del instrumento.
* Oficio No. S-2018-404298-0101 del 16/07/2018, donde el ICBF solicita mesa técnica al Archivo General de la Nación para presentar la Tabla de Valoración Documental elaborada, aprobada y aplicada desde el 2009 en el ICBF. </v>
      </c>
      <c r="S122" s="51" t="str">
        <f>IF(Comp5!S32="","",Comp5!S32)</f>
        <v/>
      </c>
      <c r="T122" s="130">
        <f>IF(Comp5!T32="","",Comp5!T32)</f>
        <v>1</v>
      </c>
      <c r="U122" s="122" t="str">
        <f>IF(Comp5!U32="","",Comp5!U32)</f>
        <v>No Cumplida</v>
      </c>
      <c r="V122" s="100" t="str">
        <f>IF(Comp5!V32="","",Comp5!V32)</f>
        <v/>
      </c>
      <c r="W122" s="99" t="str">
        <f>IF(Comp5!W32="","",Comp5!W32)</f>
        <v>Lucerito Achury Carrion</v>
      </c>
      <c r="X122" s="101" t="str">
        <f>IF(Comp5!X32="","",Comp5!X32)</f>
        <v xml:space="preserve">Se evidenció que el AGN respondió mediante oficio No. E-2018-464303-0101 del 24 de agosto de 2018  la solicitud realizada por el ICBF de las TVD indicando que se debe iniciar el proceso de convalidación de las TVD 2009.
El 30 de noviembre el GGD remite a la Oficina Asesora Jurídica proyecto de resolución de adpción de TVD, el 06 de diciembre se recibe concepto en el cual la Oficina Asesora Jurídica indica que "No se aporta constancia de aprobación del Comité de Archivo.  No podemos usar la aprobación de 2009 casi 10 años después, los criterios de evaluación han venido cambiando. Sin eso no es posible continuar el trámite". 
Por lo anterior la actividad queda como No cumplida y se recomienda continuar con el plan de trabajo TVD con el fin de formalizar las TVD.
Evidencia:
Respuesta solicitud mesa técnica AGN  oficio No. E-2018-464303-0101
Acta Mesa de Trabajo AGN
Actas de comite - 19 oct 2009 TVD
Informe Situación Actual TVD
Plan Trabajo TVD 2019 
Resolucion 540 de 2004 Comite Arch ICBF
Resolución adopción TVD 29112018 v1
</v>
      </c>
    </row>
    <row r="123" spans="1:24" ht="183.75" customHeight="1" thickBot="1" x14ac:dyDescent="0.3">
      <c r="A123" s="860"/>
      <c r="B123" s="140" t="str">
        <f>IF(Comp5!B33="","",Comp5!B33)</f>
        <v>3.6</v>
      </c>
      <c r="C123" s="138" t="str">
        <f>IF(Comp5!C33="","",Comp5!C33)</f>
        <v>Dar continuidad al programa de capacitación archivística</v>
      </c>
      <c r="D123" s="138" t="str">
        <f>IF(Comp5!D33="","",Comp5!D33)</f>
        <v>Programa de capacitación archivística desarrollado</v>
      </c>
      <c r="E123" s="138" t="str">
        <f>IF(Comp5!E33="","",Comp5!E33)</f>
        <v>Dirección Administrativa- Gestión Documental</v>
      </c>
      <c r="F123" s="136">
        <f>IF(Comp5!F33="","",Comp5!F33)</f>
        <v>43465</v>
      </c>
      <c r="H123" s="130" t="str">
        <f>IF(Comp5!H33="","",Comp5!H33)</f>
        <v/>
      </c>
      <c r="I123" s="158" t="str">
        <f>IF(Comp5!I33="","",Comp5!I33)</f>
        <v>En Avance</v>
      </c>
      <c r="J123" s="100" t="str">
        <f>IF(Comp5!J33="","",Comp5!J33)</f>
        <v/>
      </c>
      <c r="K123" s="150" t="str">
        <f>IF(Comp5!K33="","",Comp5!K33)</f>
        <v>Maria Lucerito Achury</v>
      </c>
      <c r="L123" s="101" t="str">
        <f>IF(Comp5!L33="","",Comp5!L33)</f>
        <v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v>
      </c>
      <c r="M123" s="48" t="str">
        <f>IF(Comp5!M33="","",Comp5!M33)</f>
        <v/>
      </c>
      <c r="N123" s="130" t="str">
        <f>IF(Comp5!N33="","",Comp5!N33)</f>
        <v/>
      </c>
      <c r="O123" s="122" t="str">
        <f>IF(Comp5!O33="","",Comp5!O33)</f>
        <v>En Avance</v>
      </c>
      <c r="P123" s="100" t="str">
        <f>IF(Comp5!P33="","",Comp5!P33)</f>
        <v/>
      </c>
      <c r="Q123" s="150" t="str">
        <f>IF(Comp5!Q33="","",Comp5!Q33)</f>
        <v>Lucerito Achury Carrion</v>
      </c>
      <c r="R123" s="101" t="str">
        <f>IF(Comp5!R33="","",Comp5!R33)</f>
        <v xml:space="preserve">Se ha adelantado capacitación a las Regionales Chocó, Guajira, San Andrés, Magdalena, Bolivar, Caquetá, Nariño  y Casanare.
Evidencia: Listas de asistencia y soportes de capacitación en mayo 2018 a las regionales: Chocó, Guajira, San Andres, Magdalena y Casanare.
Soporte de capacitación junio 2018: Caquetá y Nariño
Soporte de capacitación abril 2018: Bolívar  </v>
      </c>
      <c r="S123" s="51" t="str">
        <f>IF(Comp5!S33="","",Comp5!S33)</f>
        <v/>
      </c>
      <c r="T123" s="130">
        <f>IF(Comp5!T33="","",Comp5!T33)</f>
        <v>1</v>
      </c>
      <c r="U123" s="122" t="str">
        <f>IF(Comp5!U33="","",Comp5!U33)</f>
        <v>Cumplida (DT)</v>
      </c>
      <c r="V123" s="100" t="str">
        <f>IF(Comp5!V33="","",Comp5!V33)</f>
        <v/>
      </c>
      <c r="W123" s="99" t="str">
        <f>IF(Comp5!W33="","",Comp5!W33)</f>
        <v>Lucerito Achury Carrion</v>
      </c>
      <c r="X123" s="101" t="str">
        <f>IF(Comp5!X33="","",Comp5!X33)</f>
        <v>Se evidenció cumplimiento de capacitación archivística a las 33 regionales. 
Evidencias:
1. Cauca: Acta  16,17,18/04/2018
2. Amazonas Acta  06/07/2018
3. Antioquia Acta  6 y 8/06/2018
4. Arauca Acta  10, 11,12/10/2018
5. Atlántico Acta  11/07/2018
6. Bogotá Acta y lista de asistencia 13/04/2018 y 25/04/2018
7. Bolívar Acta  25/04/2018
8. Boyacá Acta  29, 30, 31/10/2018
9. Caldas Acta  10, 11, 12/10/2018
10. Córdoba  Lista de asistencia 29, 30, 31/08/2018 
11. Santander Acta y  Lista de asistencia  22, 23, 24/08/2018
12. Caquetá Acta  20/06/2018 
13. Casanare Acta  9,10,11/05/2018 
14. Cesar Acta  7, 8, 9/11/2018 y listas de asistencia
15. Chocó Acta  9,10,11/05/2018
16. Cundinamarca  Lista de asistencia 10/04/2018
17. Guainía Acta  29,30,31/10/2018
18. Guajira Acta y Listado de Asistencia 23, 24, 25/05/2018
19. Guaviare Listado de Asistencia 14,15,16/11/2018
20. Huila Acta  24, 25, 26/10/2018 
21. Magdalena Acta  29,30,31/05/2018 
22. Meta Acta  7, 8, 9/11/2018 
23. Nariño Acta y Listado de Asistencia 6,7,8/06/2018
24. Norte de Santander Acta y Lista de Asistencia 29, 30, 31/10/2018
25. Putumayo Acta  28,29/06/2018 
26. Quindío  Lista de asistencia 25,26,27/07/2018 
27. Risaralda Informe Comisión 10,11,12/10/2018 y Listado de Asistencia.
28. San Andrés Informe de Comisión y Lista de asistencia 29,30 y 31/05/18
29. Sucre Acta y Lista de asistencia 11,12/10/2018
30. Tolima Acta  18,19,20/05/2018 
31. Valle del Cauca Acta y Lista de Asistencia 13,14,15,16/08/2018
32. Vaupés Informe Comisión y Lista de asistencia 18/10/2018
33. Vichada Acta  16,17,18/05/2018</v>
      </c>
    </row>
    <row r="124" spans="1:24" s="82" customFormat="1" ht="50.1" customHeight="1" thickBot="1" x14ac:dyDescent="0.3">
      <c r="A124" s="806" t="s">
        <v>76</v>
      </c>
      <c r="B124" s="72"/>
      <c r="C124" s="73" t="s">
        <v>123</v>
      </c>
      <c r="D124" s="72"/>
      <c r="E124" s="72"/>
      <c r="F124" s="93"/>
      <c r="G124" s="63"/>
      <c r="H124" s="75" t="str">
        <f>IF(Comp5!H34="","",Comp5!H34)</f>
        <v/>
      </c>
      <c r="I124" s="156">
        <f>IF(Comp5!I34="","",Comp5!I34)</f>
        <v>0</v>
      </c>
      <c r="J124" s="316" t="str">
        <f>IF(Comp5!J34="","",Comp5!J34)</f>
        <v>No se programaron actividades relacionadas con este objetivo</v>
      </c>
      <c r="K124" s="167" t="str">
        <f>IF(Comp5!K34="","",Comp5!K34)</f>
        <v/>
      </c>
      <c r="L124" s="79" t="str">
        <f>IF(Comp5!L34="","",Comp5!L34)</f>
        <v/>
      </c>
      <c r="M124" s="80" t="str">
        <f>IF(Comp5!M34="","",Comp5!M34)</f>
        <v/>
      </c>
      <c r="N124" s="75">
        <f>IF(Comp5!N34="","",Comp5!N34)</f>
        <v>0</v>
      </c>
      <c r="O124" s="76">
        <f>IF(Comp5!O34="","",Comp5!O34)</f>
        <v>0</v>
      </c>
      <c r="P124" s="316" t="str">
        <f>IF(Comp5!P34="","",Comp5!P34)</f>
        <v>No se programaron actividades relacionadas con este objetivo</v>
      </c>
      <c r="Q124" s="78" t="str">
        <f>IF(Comp5!Q34="","",Comp5!Q34)</f>
        <v/>
      </c>
      <c r="R124" s="79" t="str">
        <f>IF(Comp5!R34="","",Comp5!R34)</f>
        <v/>
      </c>
      <c r="S124" s="129" t="str">
        <f>IF(Comp5!S34="","",Comp5!S34)</f>
        <v/>
      </c>
      <c r="T124" s="75">
        <f>IF(Comp5!T34="","",Comp5!T34)</f>
        <v>1</v>
      </c>
      <c r="U124" s="76">
        <f>IF(Comp5!U34="","",Comp5!U34)</f>
        <v>1</v>
      </c>
      <c r="V124" s="77">
        <f>IF(Comp5!V34="","",Comp5!V34)</f>
        <v>1</v>
      </c>
      <c r="W124" s="78" t="str">
        <f>IF(Comp5!W34="","",Comp5!W34)</f>
        <v/>
      </c>
      <c r="X124" s="79" t="str">
        <f>IF(Comp5!X34="","",Comp5!X34)</f>
        <v/>
      </c>
    </row>
    <row r="125" spans="1:24" ht="242.25" customHeight="1" thickBot="1" x14ac:dyDescent="0.3">
      <c r="A125" s="807"/>
      <c r="B125" s="140" t="str">
        <f>IF(Comp5!B35="","",Comp5!B35)</f>
        <v>4.1</v>
      </c>
      <c r="C125" s="138" t="str">
        <f>IF(Comp5!C35="","",Comp5!C35)</f>
        <v>Promover videos institucionales en lenguaje de señas</v>
      </c>
      <c r="D125" s="138" t="str">
        <f>IF(Comp5!D35="","",Comp5!D35)</f>
        <v>(5)Videos institucionales en lenguaje de señas promovido</v>
      </c>
      <c r="E125" s="138" t="str">
        <f>IF(Comp5!E35="","",Comp5!E35)</f>
        <v>Oficina Asesora de Comunicaciones</v>
      </c>
      <c r="F125" s="136">
        <f>IF(Comp5!F35="","",Comp5!F35)</f>
        <v>43100</v>
      </c>
      <c r="H125" s="130" t="str">
        <f>IF(Comp5!H35="","",Comp5!H35)</f>
        <v/>
      </c>
      <c r="I125" s="158" t="str">
        <f>IF(Comp5!I35="","",Comp5!I35)</f>
        <v>En Avance</v>
      </c>
      <c r="J125" s="100" t="str">
        <f>IF(Comp5!J35="","",Comp5!J35)</f>
        <v/>
      </c>
      <c r="K125" s="150" t="str">
        <f>IF(Comp5!K35="","",Comp5!K35)</f>
        <v>Maria Lucerito Achury</v>
      </c>
      <c r="L125" s="101" t="str">
        <f>IF(Comp5!L35="","",Comp5!L35)</f>
        <v xml:space="preserve">Se evidenció publicación de cinco (5) videos.
Evidencia:
Video Capítulo 22 Cambiando el Mundo en lenguaje de señas. Parto Humanizado del 16/01/18
Video de Wilfran Astroso del 09/02/18
Video de Gloria Peña del 13/03/18
Video Jose Villada del 16/04/18
</v>
      </c>
      <c r="M125" s="48" t="str">
        <f>IF(Comp5!M35="","",Comp5!M35)</f>
        <v/>
      </c>
      <c r="N125" s="130" t="str">
        <f>IF(Comp5!N35="","",Comp5!N35)</f>
        <v/>
      </c>
      <c r="O125" s="122" t="str">
        <f>IF(Comp5!O35="","",Comp5!O35)</f>
        <v>En Avance</v>
      </c>
      <c r="P125" s="100" t="str">
        <f>IF(Comp5!P35="","",Comp5!P35)</f>
        <v/>
      </c>
      <c r="Q125" s="150" t="str">
        <f>IF(Comp5!Q35="","",Comp5!Q35)</f>
        <v>Lucerito Achury Carrion</v>
      </c>
      <c r="R125" s="101" t="str">
        <f>IF(Comp5!R35="","",Comp5!R35)</f>
        <v xml:space="preserve">Se encontraron  las siguientes publicaciones en Facebook y Twitter:
Evidencia:
* Lenguaje de Señas Conozca mas sobre la política pública nacional de prevención para la niñez y adolescencia, que tiene en cuenta temas relacionados con discapacidad, etnia, género y diversidad sexual. Preguntas Frecuentes Lenguaje de Señas publicado el 16 y 17 de mayo de 2018.
* Video en lenguaje de señas que trata sobre ¿Actúa el Defensor de Familia en los casos de interdicción? Conozca nuestras preguntas frecuentes en lenguaje de señas publicado el 26 y 27 de junio de 2018
* Lenguaje de señas, preguntas frecuentes:¿Por qué el ICBF no incluye alimentos nativos en las raciones o alimentos que entregan a la población étnica? Conozca nuestras preguntas frecuentes en lenguaje de señas publicado el 26 de julio de 2018.
</v>
      </c>
      <c r="S125" s="51" t="str">
        <f>IF(Comp5!S35="","",Comp5!S35)</f>
        <v/>
      </c>
      <c r="T125" s="130">
        <f>IF(Comp5!T35="","",Comp5!T35)</f>
        <v>1</v>
      </c>
      <c r="U125" s="122" t="str">
        <f>IF(Comp5!U35="","",Comp5!U35)</f>
        <v>Cumplida (DT)</v>
      </c>
      <c r="V125" s="100" t="str">
        <f>IF(Comp5!V35="","",Comp5!V35)</f>
        <v/>
      </c>
      <c r="W125" s="99" t="str">
        <f>IF(Comp5!W35="","",Comp5!W35)</f>
        <v>Lucerito Achury Carrion</v>
      </c>
      <c r="X125" s="101" t="str">
        <f>IF(Comp5!X35="","",Comp5!X35)</f>
        <v xml:space="preserve">Se evidenciaron las siguientes publicaciones en Facebook y Twitter:
Evidencia:
Septiembre:
Lenguaje de Señas_ 29 de septiembre_Facebook y Lenguaje de Señas_ 29 de septiembre_Twitter relacionado con:  ¿Ser homosexual, bisexual o transgenerista se decide? Conozca nuestras preguntas frecuentes en lengua de señas: https://goo.gl/jFJpC4 / 
Octubre:
Lenguaje de señas_30 de octubre_twitter sobre ¿La política pública nacional de prevención para la niñez y adolescencia, tiene en cuenta temas relacionados con discapacidad, etnia, género y diversidad sexual, entre otros? Conozca nuestras preguntas frecuentes en lengua de señas: http://bit.ly/2CR0Nyy  #ICBFPorLaTransparencia
Noviembre:
Facebook_Lenguaje de Señas_30 de noviembre sobre ¿Actúa el Defensor de Familia en los casos de interdicción? Conozca nuestras preguntas frecuentes en lengua de señas: https://goo.gl/A9pgnc #ICBFesTransparencia
Diciembre:
Facebook Lenguaje de señas 7 diciembre y Twitter Lenguaje de señas 7 diciembre: sobre ¿Por qué el @ICBFColombia no incluye alimentos nativos en las raciones o alimentos que entregan a la población étnica? Conozca nuestras preguntas frecuentes en lengua de señas 👉🏻 https://goo.gl/tR7hwJ
</v>
      </c>
    </row>
    <row r="126" spans="1:24" ht="74.25" hidden="1" customHeight="1" thickBot="1" x14ac:dyDescent="0.3">
      <c r="A126" s="807"/>
      <c r="B126" s="140" t="str">
        <f>IF(Comp5!B36="","",Comp5!B36)</f>
        <v/>
      </c>
      <c r="C126" s="138" t="str">
        <f>IF(Comp5!C36="","",Comp5!C36)</f>
        <v/>
      </c>
      <c r="D126" s="138" t="str">
        <f>IF(Comp5!D36="","",Comp5!D36)</f>
        <v/>
      </c>
      <c r="E126" s="138" t="str">
        <f>IF(Comp5!E36="","",Comp5!E36)</f>
        <v/>
      </c>
      <c r="F126" s="136" t="str">
        <f>IF(Comp5!F36="","",Comp5!F36)</f>
        <v/>
      </c>
      <c r="H126" s="87" t="str">
        <f>IF(Comp5!H36="","",Comp5!H36)</f>
        <v/>
      </c>
      <c r="I126" s="158" t="str">
        <f>IF(Comp5!I36="","",Comp5!I36)</f>
        <v/>
      </c>
      <c r="J126" s="89" t="str">
        <f>IF(Comp5!J36="","",Comp5!J36)</f>
        <v/>
      </c>
      <c r="K126" s="166" t="str">
        <f>IF(Comp5!K36="","",Comp5!K36)</f>
        <v/>
      </c>
      <c r="L126" s="91" t="str">
        <f>IF(Comp5!L36="","",Comp5!L36)</f>
        <v/>
      </c>
      <c r="M126" s="48" t="str">
        <f>IF(Comp5!M36="","",Comp5!M36)</f>
        <v/>
      </c>
      <c r="N126" s="87" t="str">
        <f>IF(Comp5!N36="","",Comp5!N36)</f>
        <v/>
      </c>
      <c r="O126" s="122" t="str">
        <f>IF(Comp5!O36="","",Comp5!O36)</f>
        <v/>
      </c>
      <c r="P126" s="89" t="str">
        <f>IF(Comp5!P36="","",Comp5!P36)</f>
        <v/>
      </c>
      <c r="Q126" s="150" t="str">
        <f>IF(Comp5!Q36="","",Comp5!Q36)</f>
        <v/>
      </c>
      <c r="R126" s="91" t="str">
        <f>IF(Comp5!R36="","",Comp5!R36)</f>
        <v/>
      </c>
      <c r="S126" s="51" t="str">
        <f>IF(Comp5!S36="","",Comp5!S36)</f>
        <v/>
      </c>
      <c r="T126" s="87" t="str">
        <f>IF(Comp5!T36="","",Comp5!T36)</f>
        <v/>
      </c>
      <c r="U126" s="122" t="str">
        <f>IF(Comp5!U36="","",Comp5!U36)</f>
        <v/>
      </c>
      <c r="V126" s="89" t="str">
        <f>IF(Comp5!V36="","",Comp5!V36)</f>
        <v/>
      </c>
      <c r="W126" s="90" t="str">
        <f>IF(Comp5!W36="","",Comp5!W36)</f>
        <v/>
      </c>
      <c r="X126" s="91" t="str">
        <f>IF(Comp5!X36="","",Comp5!X36)</f>
        <v/>
      </c>
    </row>
    <row r="127" spans="1:24" ht="15.75" hidden="1" thickBot="1" x14ac:dyDescent="0.3">
      <c r="A127" s="860"/>
      <c r="B127" s="140" t="str">
        <f>IF(Comp5!B37="","",Comp5!B37)</f>
        <v/>
      </c>
      <c r="C127" s="138" t="str">
        <f>IF(Comp5!C37="","",Comp5!C37)</f>
        <v/>
      </c>
      <c r="D127" s="138" t="str">
        <f>IF(Comp5!D37="","",Comp5!D37)</f>
        <v/>
      </c>
      <c r="E127" s="138" t="str">
        <f>IF(Comp5!E37="","",Comp5!E37)</f>
        <v/>
      </c>
      <c r="F127" s="136" t="str">
        <f>IF(Comp5!F37="","",Comp5!F37)</f>
        <v/>
      </c>
      <c r="H127" s="87" t="str">
        <f>IF(Comp5!H37="","",Comp5!H37)</f>
        <v/>
      </c>
      <c r="I127" s="158" t="str">
        <f>IF(Comp5!I37="","",Comp5!I37)</f>
        <v/>
      </c>
      <c r="J127" s="89" t="str">
        <f>IF(Comp5!J37="","",Comp5!J37)</f>
        <v/>
      </c>
      <c r="K127" s="166" t="str">
        <f>IF(Comp5!K37="","",Comp5!K37)</f>
        <v/>
      </c>
      <c r="L127" s="91" t="str">
        <f>IF(Comp5!L37="","",Comp5!L37)</f>
        <v/>
      </c>
      <c r="M127" s="48" t="str">
        <f>IF(Comp5!M37="","",Comp5!M37)</f>
        <v/>
      </c>
      <c r="N127" s="87" t="str">
        <f>IF(Comp5!N37="","",Comp5!N37)</f>
        <v/>
      </c>
      <c r="O127" s="122" t="str">
        <f>IF(Comp5!O37="","",Comp5!O37)</f>
        <v/>
      </c>
      <c r="P127" s="89" t="str">
        <f>IF(Comp5!P37="","",Comp5!P37)</f>
        <v/>
      </c>
      <c r="Q127" s="150" t="str">
        <f>IF(Comp5!Q37="","",Comp5!Q37)</f>
        <v/>
      </c>
      <c r="R127" s="91" t="str">
        <f>IF(Comp5!R37="","",Comp5!R37)</f>
        <v/>
      </c>
      <c r="S127" s="51" t="str">
        <f>IF(Comp5!S37="","",Comp5!S37)</f>
        <v/>
      </c>
      <c r="T127" s="87" t="str">
        <f>IF(Comp5!T37="","",Comp5!T37)</f>
        <v/>
      </c>
      <c r="U127" s="122" t="str">
        <f>IF(Comp5!U37="","",Comp5!U37)</f>
        <v/>
      </c>
      <c r="V127" s="89" t="str">
        <f>IF(Comp5!V37="","",Comp5!V37)</f>
        <v/>
      </c>
      <c r="W127" s="90" t="str">
        <f>IF(Comp5!W37="","",Comp5!W37)</f>
        <v/>
      </c>
      <c r="X127" s="91" t="str">
        <f>IF(Comp5!X37="","",Comp5!X37)</f>
        <v/>
      </c>
    </row>
    <row r="128" spans="1:24" s="82" customFormat="1" ht="50.1" customHeight="1" thickBot="1" x14ac:dyDescent="0.3">
      <c r="A128" s="806" t="s">
        <v>77</v>
      </c>
      <c r="B128" s="72"/>
      <c r="C128" s="73" t="s">
        <v>124</v>
      </c>
      <c r="D128" s="72"/>
      <c r="E128" s="72"/>
      <c r="F128" s="93"/>
      <c r="G128" s="63"/>
      <c r="H128" s="75" t="str">
        <f>IF(Comp5!H38="","",Comp5!H38)</f>
        <v/>
      </c>
      <c r="I128" s="156">
        <f>IF(Comp5!I38="","",Comp5!I38)</f>
        <v>0</v>
      </c>
      <c r="J128" s="316" t="str">
        <f>IF(Comp5!J38="","",Comp5!J38)</f>
        <v>No se programaron actividades relacionadas con este objetivo</v>
      </c>
      <c r="K128" s="167" t="str">
        <f>IF(Comp5!K38="","",Comp5!K38)</f>
        <v/>
      </c>
      <c r="L128" s="79" t="str">
        <f>IF(Comp5!L38="","",Comp5!L38)</f>
        <v/>
      </c>
      <c r="M128" s="80" t="str">
        <f>IF(Comp5!M38="","",Comp5!M38)</f>
        <v/>
      </c>
      <c r="N128" s="75">
        <f>IF(Comp5!N38="","",Comp5!N38)</f>
        <v>1</v>
      </c>
      <c r="O128" s="76">
        <f>IF(Comp5!O38="","",Comp5!O38)</f>
        <v>1</v>
      </c>
      <c r="P128" s="316">
        <f>IF(Comp5!P38="","",Comp5!P38)</f>
        <v>1</v>
      </c>
      <c r="Q128" s="78" t="str">
        <f>IF(Comp5!Q38="","",Comp5!Q38)</f>
        <v/>
      </c>
      <c r="R128" s="79" t="str">
        <f>IF(Comp5!R38="","",Comp5!R38)</f>
        <v/>
      </c>
      <c r="S128" s="129" t="str">
        <f>IF(Comp5!S38="","",Comp5!S38)</f>
        <v/>
      </c>
      <c r="T128" s="75">
        <f>IF(Comp5!T38="","",Comp5!T38)</f>
        <v>3</v>
      </c>
      <c r="U128" s="76">
        <f>IF(Comp5!U38="","",Comp5!U38)</f>
        <v>3</v>
      </c>
      <c r="V128" s="77">
        <f>IF(Comp5!V38="","",Comp5!V38)</f>
        <v>1</v>
      </c>
      <c r="W128" s="78" t="str">
        <f>IF(Comp5!W38="","",Comp5!W38)</f>
        <v/>
      </c>
      <c r="X128" s="79" t="str">
        <f>IF(Comp5!X38="","",Comp5!X38)</f>
        <v/>
      </c>
    </row>
    <row r="129" spans="1:24" ht="143.25" customHeight="1" x14ac:dyDescent="0.25">
      <c r="A129" s="861"/>
      <c r="B129" s="140" t="str">
        <f>IF(Comp5!B39="","",Comp5!B39)</f>
        <v>5.1</v>
      </c>
      <c r="C129" s="138" t="str">
        <f>IF(Comp5!C39="","",Comp5!C39)</f>
        <v>Publicar y socializar a la ciudadanía, el informe de solicitudes de acceso a la información pública</v>
      </c>
      <c r="D129" s="138" t="str">
        <f>IF(Comp5!D39="","",Comp5!D39)</f>
        <v xml:space="preserve">boletín de PQRS con el reporte de solicitudes de acceso a la información pública </v>
      </c>
      <c r="E129" s="138" t="str">
        <f>IF(Comp5!E39="","",Comp5!E39)</f>
        <v>Dirección de Servicios y Atención</v>
      </c>
      <c r="F129" s="136">
        <f>IF(Comp5!F39="","",Comp5!F39)</f>
        <v>43465</v>
      </c>
      <c r="H129" s="87" t="str">
        <f>IF(Comp5!H39="","",Comp5!H39)</f>
        <v/>
      </c>
      <c r="I129" s="158" t="str">
        <f>IF(Comp5!I39="","",Comp5!I39)</f>
        <v>En Avance</v>
      </c>
      <c r="J129" s="89" t="str">
        <f>IF(Comp5!J39="","",Comp5!J39)</f>
        <v/>
      </c>
      <c r="K129" s="166" t="str">
        <f>IF(Comp5!K39="","",Comp5!K39)</f>
        <v>Maria Lucerito Achury</v>
      </c>
      <c r="L129" s="91" t="str">
        <f>IF(Comp5!L39="","",Comp5!L39)</f>
        <v>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v>
      </c>
      <c r="M129" s="48" t="str">
        <f>IF(Comp5!M39="","",Comp5!M39)</f>
        <v/>
      </c>
      <c r="N129" s="87" t="str">
        <f>IF(Comp5!N39="","",Comp5!N39)</f>
        <v/>
      </c>
      <c r="O129" s="122" t="str">
        <f>IF(Comp5!O39="","",Comp5!O39)</f>
        <v>En Avance</v>
      </c>
      <c r="P129" s="89" t="str">
        <f>IF(Comp5!P39="","",Comp5!P39)</f>
        <v/>
      </c>
      <c r="Q129" s="150" t="str">
        <f>IF(Comp5!Q39="","",Comp5!Q39)</f>
        <v>Lucerito Achury Carrion</v>
      </c>
      <c r="R129" s="91" t="str">
        <f>IF(Comp5!R39="","",Comp5!R39)</f>
        <v>Se evidenció publicación del boletín de PQRS con el reporte de solicitudes de acceso a la información pública para los meses abril, mayo y junio de 2018.
Evidencia:
Informes publicados en la página web sección Informe de PQRDS y Solicitudes de Acceso a la Información en la Ruta: https://www.icbf.gov.co/servicios/informes-boletines-pqrds</v>
      </c>
      <c r="S129" s="51" t="str">
        <f>IF(Comp5!S39="","",Comp5!S39)</f>
        <v/>
      </c>
      <c r="T129" s="87">
        <f>IF(Comp5!T39="","",Comp5!T39)</f>
        <v>1</v>
      </c>
      <c r="U129" s="122" t="str">
        <f>IF(Comp5!U39="","",Comp5!U39)</f>
        <v>Cumplida (DT)</v>
      </c>
      <c r="V129" s="89" t="str">
        <f>IF(Comp5!V39="","",Comp5!V39)</f>
        <v/>
      </c>
      <c r="W129" s="90" t="str">
        <f>IF(Comp5!W39="","",Comp5!W39)</f>
        <v>Lucerito Achury Carrion</v>
      </c>
      <c r="X129" s="91" t="str">
        <f>IF(Comp5!X39="","",Comp5!X39)</f>
        <v xml:space="preserve">Se evidenció publicación del boletín de PQRS con el reporte de solicitudes de acceso a la información pública para los meses julio, agosto, septiembre, octubre y noviembre. 
Evidencia:
Ruta: https://www.icbf.gov.co/servicios/informes-boletines-pqrds
Archivo Informe de PQRSD y solicitudes de acceso a la información Primer Semestre 2018 
 Archivo Informe de PQRSD y solicitudes de acceso a la información Julio 2018 página 21.
Archivo Informe de PQRSD y solicitudes de acceso a la información Agosto 2018 página 19.
Archivo Informe de PQRSD y solicitudes de acceso a la información Septiembre 2018 página 19.
Archivo Informe de PQRSD y solicitudes de acceso a la información Octubre 2018 página 19.
Archivo Informe de PQRSD y solicitudes de acceso a la información Noviembre 2018 página 19.
</v>
      </c>
    </row>
    <row r="130" spans="1:24" ht="152.25" customHeight="1" x14ac:dyDescent="0.25">
      <c r="A130" s="861"/>
      <c r="B130" s="140" t="str">
        <f>IF(Comp5!B40="","",Comp5!B40)</f>
        <v>5.2</v>
      </c>
      <c r="C130" s="138" t="str">
        <f>IF(Comp5!C40="","",Comp5!C40)</f>
        <v>Publicar una categoría en la sección de Transparencia y Acceso que contenga el registro de publicaciones.</v>
      </c>
      <c r="D130" s="138" t="str">
        <f>IF(Comp5!D40="","",Comp5!D40)</f>
        <v xml:space="preserve">Actualizar el registro de publicaciones </v>
      </c>
      <c r="E130" s="138" t="str">
        <f>IF(Comp5!E40="","",Comp5!E40)</f>
        <v>Direccion de Información y Tecnología / Dirección de Servicios y Atención</v>
      </c>
      <c r="F130" s="136">
        <f>IF(Comp5!F40="","",Comp5!F40)</f>
        <v>43465</v>
      </c>
      <c r="H130" s="87" t="str">
        <f>IF(Comp5!H40="","",Comp5!H40)</f>
        <v/>
      </c>
      <c r="I130" s="158" t="str">
        <f>IF(Comp5!I40="","",Comp5!I40)</f>
        <v>En Avance</v>
      </c>
      <c r="J130" s="89" t="str">
        <f>IF(Comp5!J40="","",Comp5!J40)</f>
        <v/>
      </c>
      <c r="K130" s="166" t="str">
        <f>IF(Comp5!K40="","",Comp5!K40)</f>
        <v>Maria Lucerito Achury</v>
      </c>
      <c r="L130" s="91" t="str">
        <f>IF(Comp5!L40="","",Comp5!L40)</f>
        <v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v>
      </c>
      <c r="M130" s="48" t="str">
        <f>IF(Comp5!M40="","",Comp5!M40)</f>
        <v/>
      </c>
      <c r="N130" s="87">
        <f>IF(Comp5!N40="","",Comp5!N40)</f>
        <v>1</v>
      </c>
      <c r="O130" s="122" t="str">
        <f>IF(Comp5!O40="","",Comp5!O40)</f>
        <v>Cumplida (DT)</v>
      </c>
      <c r="P130" s="89" t="str">
        <f>IF(Comp5!P40="","",Comp5!P40)</f>
        <v/>
      </c>
      <c r="Q130" s="150" t="str">
        <f>IF(Comp5!Q40="","",Comp5!Q40)</f>
        <v>Lucerito Achury Carrion</v>
      </c>
      <c r="R130" s="91" t="str">
        <f>IF(Comp5!R40="","",Comp5!R40)</f>
        <v>Se encontró registro de Publicaciones actualizado en la sección de Transparencia y Acceso a la Información Pública ( numeral 10). Título: Instrumentos de Gestión de la Información Pública.
Evidencia:
https://www.icbf.gov.co/gestion-transparencia/transparencia/instrumentos-de-gestion-de-informacion-publica
https://www.icbf.gov.co/gestion-y-transparencia/transparencia-y-acceso-la-informacion-publica/registro-de-publicaciones</v>
      </c>
      <c r="S130" s="51" t="str">
        <f>IF(Comp5!S40="","",Comp5!S40)</f>
        <v/>
      </c>
      <c r="T130" s="87">
        <f>IF(Comp5!T40="","",Comp5!T40)</f>
        <v>1</v>
      </c>
      <c r="U130" s="122" t="str">
        <f>IF(Comp5!U40="","",Comp5!U40)</f>
        <v>Cumplida (DT)</v>
      </c>
      <c r="V130" s="89" t="str">
        <f>IF(Comp5!V40="","",Comp5!V40)</f>
        <v/>
      </c>
      <c r="W130" s="90" t="str">
        <f>IF(Comp5!W40="","",Comp5!W40)</f>
        <v>Lucerito Achury Carrion</v>
      </c>
      <c r="X130" s="91" t="str">
        <f>IF(Comp5!X40="","",Comp5!X40)</f>
        <v xml:space="preserve">Se evidenció registro de publicaciones actualizado en la sección de Transparencia y Acceso a la Información Pública sección 10. Instrumentos de Gestión de la Información Pública en el aparte Registro de Publicaciones.
Recomendación: Se recomienda mejorar el diseño de la presentación del registro de publicaciones de tal forma que sea pueda visualizar fácilmente. </v>
      </c>
    </row>
    <row r="131" spans="1:24" ht="171.75" customHeight="1" thickBot="1" x14ac:dyDescent="0.3">
      <c r="A131" s="862"/>
      <c r="B131" s="140" t="str">
        <f>IF(Comp5!B41="","",Comp5!B41)</f>
        <v>5.3</v>
      </c>
      <c r="C131" s="138" t="str">
        <f>IF(Comp5!C41="","",Comp5!C41)</f>
        <v>Seguimiento al indicador de oportunidad en la gestión de peticiones</v>
      </c>
      <c r="D131" s="138" t="str">
        <f>IF(Comp5!D41="","",Comp5!D41)</f>
        <v xml:space="preserve"> Reporte de seguimiento en SIMEI</v>
      </c>
      <c r="E131" s="138" t="str">
        <f>IF(Comp5!E41="","",Comp5!E41)</f>
        <v>Dirección de Servicios y Atención</v>
      </c>
      <c r="F131" s="136">
        <f>IF(Comp5!F41="","",Comp5!F41)</f>
        <v>43465</v>
      </c>
      <c r="H131" s="87" t="str">
        <f>IF(Comp5!H41="","",Comp5!H41)</f>
        <v/>
      </c>
      <c r="I131" s="158" t="str">
        <f>IF(Comp5!I41="","",Comp5!I41)</f>
        <v>En Avance</v>
      </c>
      <c r="J131" s="89" t="str">
        <f>IF(Comp5!J41="","",Comp5!J41)</f>
        <v/>
      </c>
      <c r="K131" s="166" t="str">
        <f>IF(Comp5!K41="","",Comp5!K41)</f>
        <v>Maria Lucerito Achury</v>
      </c>
      <c r="L131" s="91" t="str">
        <f>IF(Comp5!L41="","",Comp5!L41)</f>
        <v xml:space="preserve">Se evidencia seguimiento de los indicadores de la siguiente manera:
A10-PT1-01: Mensual: enero, febrero y marzo en riesgo.
A10-PT1-02: Mensual: enero adecuado, febrero y marzo: óptimo
PA-74: Mensual: enero, febrero y marzo: adecuado.
</v>
      </c>
      <c r="M131" s="48" t="str">
        <f>IF(Comp5!M41="","",Comp5!M41)</f>
        <v/>
      </c>
      <c r="N131" s="87" t="str">
        <f>IF(Comp5!N41="","",Comp5!N41)</f>
        <v/>
      </c>
      <c r="O131" s="122" t="str">
        <f>IF(Comp5!O41="","",Comp5!O41)</f>
        <v>En Avance</v>
      </c>
      <c r="P131" s="89" t="str">
        <f>IF(Comp5!P41="","",Comp5!P41)</f>
        <v/>
      </c>
      <c r="Q131" s="150" t="str">
        <f>IF(Comp5!Q41="","",Comp5!Q41)</f>
        <v>Lucerito Achury Carrion</v>
      </c>
      <c r="R131" s="91" t="str">
        <f>IF(Comp5!R41="","",Comp5!R41)</f>
        <v xml:space="preserve">Se encuentra seguimiento de los indicadores de la siguiente manera:
Evidencia: 
A10-PT1-01: Mensual: abril, mayo y junio. Estado: "En riesgo".
A10-PT1-02: Mensual: abril, mayo y junio. Estado "Óptimo".
PA-74: Mensual: abril, mayo y junio. Estado "Adecuado". </v>
      </c>
      <c r="S131" s="51" t="str">
        <f>IF(Comp5!S41="","",Comp5!S41)</f>
        <v/>
      </c>
      <c r="T131" s="87">
        <f>IF(Comp5!T41="","",Comp5!T41)</f>
        <v>1</v>
      </c>
      <c r="U131" s="122" t="str">
        <f>IF(Comp5!U41="","",Comp5!U41)</f>
        <v>Cumplida (DT)</v>
      </c>
      <c r="V131" s="89" t="str">
        <f>IF(Comp5!V41="","",Comp5!V41)</f>
        <v/>
      </c>
      <c r="W131" s="90" t="str">
        <f>IF(Comp5!W41="","",Comp5!W41)</f>
        <v>Lucerito Achury Carrion</v>
      </c>
      <c r="X131" s="91" t="str">
        <f>IF(Comp5!X41="","",Comp5!X41)</f>
        <v>Se encuentra seguimiento de los indicadores de oportunidad en la gestión de peticiones hasta el mes de noviembre dado que se realiza mes vencido.
Evidencia: 
A10-PT1-01 Porcentaje de denuncias PARD, constatadas oportunamente: Mensual: julio (óptimo), agosto (En riesgo), septiembre (en riesgo), octubre (adecuado) y noviembre (adecuado).
A10-PT1-02 Porcentaje de derechos de petición atendidos oportunamente: Mensual: julio (óptimo), agosto (óptimo), septiembre (adecuado), octubre (óptimo) y noviembre (óptimo).
PA-74 Porcentaje de Quejas, Reclamos y Sugerencias solucionados oportunamente: Mensual:   julio (adecuado), agosto (adecuado), septiembre (adecuado), octubre (adecuado) y noviembre (adecuado).</v>
      </c>
    </row>
    <row r="132" spans="1:24" s="82" customFormat="1" ht="50.1" customHeight="1" thickBot="1" x14ac:dyDescent="0.3">
      <c r="A132" s="808" t="s">
        <v>125</v>
      </c>
      <c r="B132" s="72"/>
      <c r="C132" s="73" t="s">
        <v>126</v>
      </c>
      <c r="D132" s="72"/>
      <c r="E132" s="72"/>
      <c r="F132" s="93"/>
      <c r="G132" s="63"/>
      <c r="H132" s="304">
        <f>IF(Comp5!H42="","",Comp5!H42)</f>
        <v>0</v>
      </c>
      <c r="I132" s="305">
        <f>IF(Comp5!I42="","",Comp5!I42)</f>
        <v>0</v>
      </c>
      <c r="J132" s="317" t="str">
        <f>IF(Comp5!J42="","",Comp5!J42)</f>
        <v>No se programaron actividades relacionadas con este objetivo</v>
      </c>
      <c r="K132" s="307" t="str">
        <f>IF(Comp5!K42="","",Comp5!K42)</f>
        <v/>
      </c>
      <c r="L132" s="308" t="str">
        <f>IF(Comp5!L42="","",Comp5!L42)</f>
        <v/>
      </c>
      <c r="M132" s="80" t="str">
        <f>IF(Comp5!M42="","",Comp5!M42)</f>
        <v/>
      </c>
      <c r="N132" s="304">
        <f>IF(Comp5!N42="","",Comp5!N42)</f>
        <v>1</v>
      </c>
      <c r="O132" s="314">
        <f>IF(Comp5!O42="","",Comp5!O42)</f>
        <v>1</v>
      </c>
      <c r="P132" s="306">
        <f>IF(Comp5!P42="","",Comp5!P42)</f>
        <v>1</v>
      </c>
      <c r="Q132" s="315" t="str">
        <f>IF(Comp5!Q42="","",Comp5!Q42)</f>
        <v/>
      </c>
      <c r="R132" s="308" t="str">
        <f>IF(Comp5!R42="","",Comp5!R42)</f>
        <v/>
      </c>
      <c r="S132" s="129" t="str">
        <f>IF(Comp5!S42="","",Comp5!S42)</f>
        <v/>
      </c>
      <c r="T132" s="75">
        <f>IF(Comp5!T42="","",Comp5!T42)</f>
        <v>3</v>
      </c>
      <c r="U132" s="76">
        <f>IF(Comp5!U42="","",Comp5!U42)</f>
        <v>2</v>
      </c>
      <c r="V132" s="77">
        <f>IF(Comp5!V42="","",Comp5!V42)</f>
        <v>0.66666666666666663</v>
      </c>
      <c r="W132" s="78" t="str">
        <f>IF(Comp5!W42="","",Comp5!W42)</f>
        <v/>
      </c>
      <c r="X132" s="79" t="str">
        <f>IF(Comp5!X42="","",Comp5!X42)</f>
        <v/>
      </c>
    </row>
    <row r="133" spans="1:24" ht="120" customHeight="1" x14ac:dyDescent="0.25">
      <c r="A133" s="861"/>
      <c r="B133" s="140" t="str">
        <f>IF(Comp5!B43="","",Comp5!B43)</f>
        <v>6.1</v>
      </c>
      <c r="C133" s="138" t="str">
        <f>IF(Comp5!C43="","",Comp5!C43)</f>
        <v>Elaborar un plan de trabajo a nivel nacional que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33" s="138" t="str">
        <f>IF(Comp5!D43="","",Comp5!D43)</f>
        <v>Implementación de un plan de trabajo que genere un cambio comportamental en los servidores públicos en el ejercicio de la labor diaria, a través de la apropiación de hábitos distintos.</v>
      </c>
      <c r="E133" s="138" t="str">
        <f>IF(Comp5!E43="","",Comp5!E43)</f>
        <v xml:space="preserve">Comité de Ética y Buen Gobierno  y la Dirección de Gestión Humana / Subcomité de ética y Buen Gobierno </v>
      </c>
      <c r="F133" s="136">
        <f>IF(Comp5!F43="","",Comp5!F43)</f>
        <v>43465</v>
      </c>
      <c r="H133" s="309" t="str">
        <f>IF(Comp5!H43="","",Comp5!H43)</f>
        <v/>
      </c>
      <c r="I133" s="158" t="str">
        <f>IF(Comp5!I43="","",Comp5!I43)</f>
        <v>En Avance</v>
      </c>
      <c r="J133" s="89" t="str">
        <f>IF(Comp5!J43="","",Comp5!J43)</f>
        <v/>
      </c>
      <c r="K133" s="166" t="str">
        <f>IF(Comp5!K43="","",Comp5!K43)</f>
        <v>Maria Lucerito Achury</v>
      </c>
      <c r="L133" s="91" t="str">
        <f>IF(Comp5!L43="","",Comp5!L43)</f>
        <v>Reunión del Comité de Ética y Buen Gobierno con fecha del 15/02/18 cuyo objetivo fue revisar la implementación del código de integridad y los cinco valores del ICBF.
Evidencia: Acta de Reunión del Comité de Ética del 15/02/18</v>
      </c>
      <c r="M133" s="48" t="str">
        <f>IF(Comp5!M43="","",Comp5!M43)</f>
        <v/>
      </c>
      <c r="N133" s="309" t="str">
        <f>IF(Comp5!N43="","",Comp5!N43)</f>
        <v/>
      </c>
      <c r="O133" s="122" t="str">
        <f>IF(Comp5!O43="","",Comp5!O43)</f>
        <v>En Avance</v>
      </c>
      <c r="P133" s="89" t="str">
        <f>IF(Comp5!P43="","",Comp5!P43)</f>
        <v/>
      </c>
      <c r="Q133" s="150" t="str">
        <f>IF(Comp5!Q43="","",Comp5!Q43)</f>
        <v>Lucerito Achury Carrion</v>
      </c>
      <c r="R133" s="91" t="str">
        <f>IF(Comp5!R43="","",Comp5!R43)</f>
        <v xml:space="preserve">Se encontraron planes de trabajo y avance del cronograma de acompañamiento a las Regionales.
Evidencia:
* Planes de Trabajo con sus cronogramas que evidencia el avance de las actividades de las Regionales Antioquia, Atlántico, Caldas, Guajira, Magdalena, Nariño, Santander y Sucre.
</v>
      </c>
      <c r="S133" s="51" t="str">
        <f>IF(Comp5!S43="","",Comp5!S43)</f>
        <v/>
      </c>
      <c r="T133" s="87">
        <f>IF(Comp5!T43="","",Comp5!T43)</f>
        <v>1</v>
      </c>
      <c r="U133" s="122" t="str">
        <f>IF(Comp5!U43="","",Comp5!U43)</f>
        <v>No Cumplida</v>
      </c>
      <c r="V133" s="89" t="str">
        <f>IF(Comp5!V43="","",Comp5!V43)</f>
        <v/>
      </c>
      <c r="W133" s="90" t="str">
        <f>IF(Comp5!W43="","",Comp5!W43)</f>
        <v>Lucerito Achury Carrion</v>
      </c>
      <c r="X133" s="91" t="str">
        <f>IF(Comp5!X43="","",Comp5!X43)</f>
        <v xml:space="preserve">Se evidenció planes de trabajo de 13 Regionales programadas para el último cuatrimestre: Boyacá, Cesar, Córdoba, Cundinamarca, Huila, Bogotá, Tolima,  Quindío, Bolívar, Casanare, Valle, Cauca, y Amazonas.  Sin embargo, no se evidenció el cumplimiento total de los cronogramas de trabajo.
Evidencia:
En septiembre: 
* Planes de Trabajo con sus cronogramas que evidencian el avance de las actividades de las Regionales Boyacá, Cesar, Córdoba, Cundinamarca, Huila, Bogotá y Tolima. Sin embargo, se observó que algunas de las actividades de los cronogramas no están diligenciados, por lo tanto no se puede determinar el estado de su ejecución.
En diciembre:
* Planes de Trabajo con sus cronogramas que evidencian el avance de las actividades de las Regionales Quindío, Bolívar, Casanare, Valle, Cauca, y Amazonas.
Se observó que algunas de las actividades de los cronogramas no están diligenciados, por lo tanto no se puede determinar el estado de su ejecución (Regionales Amazonas y Cauca).
Las Regionales Quindío, Bolívar, Casanare y Valle sus cronogramas se encuentran con actividades pendientes por realizar vigencia 2019.
Se recomienda hacer seguimiento a los cronogramas de las regionales que tienen actividades pendientes por ejecutar.
</v>
      </c>
    </row>
    <row r="134" spans="1:24" ht="185.25" customHeight="1" x14ac:dyDescent="0.25">
      <c r="A134" s="861"/>
      <c r="B134" s="140" t="str">
        <f>IF(Comp5!B44="","",Comp5!B44)</f>
        <v>6.2</v>
      </c>
      <c r="C134" s="138" t="str">
        <f>IF(Comp5!C44="","",Comp5!C44)</f>
        <v>Identificar las dependencias o regionales al interior del ICBF donde son más recurrentes las denuncias de corrupción y realizar un acompañamiento con el fin de establecer el desarrollo de estrategias y acciones que fortalezcan y promuevan la integridad y la transparencia al interior del ICBF.</v>
      </c>
      <c r="D134" s="138" t="str">
        <f>IF(Comp5!D44="","",Comp5!D44)</f>
        <v>Plan de trabajo e informe final por cada dependencia o regional a la que se le realice acompañamiento, de las estrategias de socialización del conjunto de valores que orienten a una conducta transparente y eficiente.</v>
      </c>
      <c r="E134" s="138" t="str">
        <f>IF(Comp5!E44="","",Comp5!E44)</f>
        <v>Implementación del plan de acción  del código de ética y buen gobierno</v>
      </c>
      <c r="F134" s="136">
        <f>IF(Comp5!F44="","",Comp5!F44)</f>
        <v>43465</v>
      </c>
      <c r="H134" s="309" t="str">
        <f>IF(Comp5!H44="","",Comp5!H44)</f>
        <v/>
      </c>
      <c r="I134" s="158" t="str">
        <f>IF(Comp5!I44="","",Comp5!I44)</f>
        <v>En Avance</v>
      </c>
      <c r="J134" s="89" t="str">
        <f>IF(Comp5!J44="","",Comp5!J44)</f>
        <v/>
      </c>
      <c r="K134" s="166" t="str">
        <f>IF(Comp5!K44="","",Comp5!K44)</f>
        <v>Maria Lucerito Achury</v>
      </c>
      <c r="L134" s="91" t="str">
        <f>IF(Comp5!L44="","",Comp5!L44)</f>
        <v>Reunión del Comité de Ética y Buen Gobierno con fecha del 15/02/18 cuyo objetivo fue revisar la implementación del código de integridad y los cinco valores del ICBF.
Evidencia: Acta de Reunión del Comité de Ética del 15/02/18</v>
      </c>
      <c r="M134" s="48" t="str">
        <f>IF(Comp5!M44="","",Comp5!M44)</f>
        <v/>
      </c>
      <c r="N134" s="309" t="str">
        <f>IF(Comp5!N44="","",Comp5!N44)</f>
        <v/>
      </c>
      <c r="O134" s="122" t="str">
        <f>IF(Comp5!O44="","",Comp5!O44)</f>
        <v>En Avance</v>
      </c>
      <c r="P134" s="89" t="str">
        <f>IF(Comp5!P44="","",Comp5!P44)</f>
        <v/>
      </c>
      <c r="Q134" s="150" t="str">
        <f>IF(Comp5!Q44="","",Comp5!Q44)</f>
        <v>Lucerito Achury Carrion</v>
      </c>
      <c r="R134" s="91" t="str">
        <f>IF(Comp5!R44="","",Comp5!R44)</f>
        <v xml:space="preserve">Se encontraron los resultados del Test de percepción de integridad, el cual derivó en el plan de trabajo y  cronograma de actividades  de las Regionales: Antioquia, Atlántico, Caldas, Guajira, Magdalena, Nariño, Santander y Sucre.
Evidencia:
* Análisis Test de Percepción de Integridad de las Regionales Nariño, Magdalena, Sucre, Atlántico, Antioquia, Caldas, Guajira y Santander.
* Planes de Trabajo con el avance del cronograma de las Regionales Antioquia, Atlántico, Caldas, Guajira, Magdalena, Nariño, Santander  y Sucre.
</v>
      </c>
      <c r="S134" s="51" t="str">
        <f>IF(Comp5!S44="","",Comp5!S44)</f>
        <v/>
      </c>
      <c r="T134" s="87">
        <f>IF(Comp5!T44="","",Comp5!T44)</f>
        <v>1</v>
      </c>
      <c r="U134" s="122" t="str">
        <f>IF(Comp5!U44="","",Comp5!U44)</f>
        <v>Cumplida (DT)</v>
      </c>
      <c r="V134" s="89" t="str">
        <f>IF(Comp5!V44="","",Comp5!V44)</f>
        <v/>
      </c>
      <c r="W134" s="90" t="str">
        <f>IF(Comp5!W44="","",Comp5!W44)</f>
        <v>Lucerito Achury Carrion</v>
      </c>
      <c r="X134" s="91" t="str">
        <f>IF(Comp5!X44="","",Comp5!X44)</f>
        <v>Se encontraron los resultados del Test de percepción de integridad, el cual derivó en el plan de trabajo y  cronograma de actividades  de las Regionales: 
En septiembre:  de acuerdo con el cronograma las Regionales Cundinamarca, Bogotá, Boyacá, Códoba, Cesar, Tolima y Huila.
* Evidencias test de percepción de integridad de las Regionales: Cundinamarca, Bogotá, Boyacá, Córdoba, Cesar, Tolima y Huila
En diciembre:  de acuerdo con el cronograma las Regionales Amazonas, Cauca, Valle del Cauca, Quindío, Casanare y Bolívar.
* Evidencias test de percepción de integridad de las Regionales: Amazonas, Cauca, Valle, Quindío, Casanare y Bolívar.</v>
      </c>
    </row>
    <row r="135" spans="1:24" ht="197.25" customHeight="1" x14ac:dyDescent="0.25">
      <c r="A135" s="861"/>
      <c r="B135" s="140" t="str">
        <f>IF(Comp5!B45="","",Comp5!B45)</f>
        <v>6.3</v>
      </c>
      <c r="C135" s="138" t="str">
        <f>IF(Comp5!C45="","",Comp5!C45)</f>
        <v xml:space="preserve">Implementar el “test de percepción de integridad”, a nivel nacional con el fin de realizar un diagnóstico del ICBF identificando la problemática, responsables y causas directas e indirectas de la falta de valores con el fin de poder medir los resultados de la implementación.
</v>
      </c>
      <c r="D135" s="138" t="str">
        <f>IF(Comp5!D45="","",Comp5!D45)</f>
        <v xml:space="preserve">Visualización gráfica que identifique la problemática, responsables y causas directas e indirectas de la falta de valores. 
</v>
      </c>
      <c r="E135" s="138" t="str">
        <f>IF(Comp5!E45="","",Comp5!E45)</f>
        <v>Implementación del plan de acción  del código de ética y buen gobierno</v>
      </c>
      <c r="F135" s="136">
        <f>IF(Comp5!F45="","",Comp5!F45)</f>
        <v>43465</v>
      </c>
      <c r="H135" s="309" t="str">
        <f>IF(Comp5!H45="","",Comp5!H45)</f>
        <v/>
      </c>
      <c r="I135" s="158" t="str">
        <f>IF(Comp5!I45="","",Comp5!I45)</f>
        <v>En Avance</v>
      </c>
      <c r="J135" s="89" t="str">
        <f>IF(Comp5!J45="","",Comp5!J45)</f>
        <v/>
      </c>
      <c r="K135" s="166" t="str">
        <f>IF(Comp5!K45="","",Comp5!K45)</f>
        <v>Maria Lucerito Achury</v>
      </c>
      <c r="L135" s="91" t="str">
        <f>IF(Comp5!L45="","",Comp5!L45)</f>
        <v>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v>
      </c>
      <c r="M135" s="48" t="str">
        <f>IF(Comp5!M45="","",Comp5!M45)</f>
        <v/>
      </c>
      <c r="N135" s="309" t="str">
        <f>IF(Comp5!N45="","",Comp5!N45)</f>
        <v/>
      </c>
      <c r="O135" s="122" t="str">
        <f>IF(Comp5!O45="","",Comp5!O45)</f>
        <v>En Avance</v>
      </c>
      <c r="P135" s="89" t="str">
        <f>IF(Comp5!P45="","",Comp5!P45)</f>
        <v/>
      </c>
      <c r="Q135" s="150" t="str">
        <f>IF(Comp5!Q45="","",Comp5!Q45)</f>
        <v>Lucerito Achury Carrion</v>
      </c>
      <c r="R135" s="91" t="str">
        <f>IF(Comp5!R45="","",Comp5!R45)</f>
        <v>Se encontró envío por correo electrónico de la invitación a realizar el  "Test de percepción de Integridad".
Evidencia:
* Correo remitido a los Servidores Públicos y Contratistas de las Regionales Antioquia, Atlántico, Caldas, Guajira, Magdalena, Nariño, Santander y Sucre invitándolos a realizar  Test de percepción de Integridad.
* Análisis Test de Percepción de Integridad (tabulación gráfica del test).</v>
      </c>
      <c r="S135" s="51" t="str">
        <f>IF(Comp5!S45="","",Comp5!S45)</f>
        <v/>
      </c>
      <c r="T135" s="87">
        <f>IF(Comp5!T45="","",Comp5!T45)</f>
        <v>1</v>
      </c>
      <c r="U135" s="122" t="str">
        <f>IF(Comp5!U45="","",Comp5!U45)</f>
        <v>Cumplida (DT)</v>
      </c>
      <c r="V135" s="89" t="str">
        <f>IF(Comp5!V45="","",Comp5!V45)</f>
        <v/>
      </c>
      <c r="W135" s="90" t="str">
        <f>IF(Comp5!W45="","",Comp5!W45)</f>
        <v>Lucerito Achury Carrion</v>
      </c>
      <c r="X135" s="91" t="str">
        <f>IF(Comp5!X45="","",Comp5!X45)</f>
        <v>Se encontró envío por correo electrónico de la invitación a realizar el  "Test de percepción de Integridad".
Evidencia:
* Correo remitido a los Servidores Públicos y Contratistas de las Regionales Cundinamarca, Bogotá, Boyacá, Códoba, Cesar, Tolima, Huila, Amazonas, Cauca, Valle del Cauca, Quindío, Casanare y Bolívar invitándolos a realizar  Test de percepción de Integridad.
* Análisis Test de Percepción de Integridad (tabulación gráfica del test).
INFORME FINAL CÓDIGO DE INTEGRIDAD</v>
      </c>
    </row>
    <row r="136" spans="1:24" ht="161.25" customHeight="1" thickBot="1" x14ac:dyDescent="0.3">
      <c r="A136" s="809"/>
      <c r="B136" s="301" t="str">
        <f>IF(Comp5!B46="","",Comp5!B46)</f>
        <v>6.4</v>
      </c>
      <c r="C136" s="302" t="str">
        <f>IF(Comp5!C46="","",Comp5!C46)</f>
        <v>Sensibilización y capacitación a los aliados clave como multiplicadores y promotores de las prácticas de ética e integridad en la entidad.</v>
      </c>
      <c r="D136" s="302" t="str">
        <f>IF(Comp5!D46="","",Comp5!D46)</f>
        <v xml:space="preserve">Videoconferencia a los referentes de Bienestar Social </v>
      </c>
      <c r="E136" s="302" t="str">
        <f>IF(Comp5!E46="","",Comp5!E46)</f>
        <v xml:space="preserve">Dirección de Gestión Humana/ Subcomité de ética y Buen Gobierno </v>
      </c>
      <c r="F136" s="303">
        <f>IF(Comp5!F46="","",Comp5!F46)</f>
        <v>43312</v>
      </c>
      <c r="H136" s="310" t="str">
        <f>IF(Comp5!H46="","",Comp5!H46)</f>
        <v/>
      </c>
      <c r="I136" s="155" t="str">
        <f>IF(Comp5!I46="","",Comp5!I46)</f>
        <v>N/A</v>
      </c>
      <c r="J136" s="311" t="str">
        <f>IF(Comp5!J46="","",Comp5!J46)</f>
        <v/>
      </c>
      <c r="K136" s="312" t="str">
        <f>IF(Comp5!K46="","",Comp5!K46)</f>
        <v/>
      </c>
      <c r="L136" s="313" t="str">
        <f>IF(Comp5!L46="","",Comp5!L46)</f>
        <v>Actvidad No existente para la revisión del primer cuatrimestre</v>
      </c>
      <c r="M136" s="48" t="str">
        <f>IF(Comp5!M46="","",Comp5!M46)</f>
        <v/>
      </c>
      <c r="N136" s="310">
        <f>IF(Comp5!N46="","",Comp5!N46)</f>
        <v>1</v>
      </c>
      <c r="O136" s="109" t="str">
        <f>IF(Comp5!O46="","",Comp5!O46)</f>
        <v>Cumplida (DT)</v>
      </c>
      <c r="P136" s="311" t="str">
        <f>IF(Comp5!P46="","",Comp5!P46)</f>
        <v/>
      </c>
      <c r="Q136" s="151" t="str">
        <f>IF(Comp5!Q46="","",Comp5!Q46)</f>
        <v>Lucerito Achury Carrion</v>
      </c>
      <c r="R136" s="313" t="str">
        <f>IF(Comp5!R46="","",Comp5!R46)</f>
        <v xml:space="preserve">La Dirección de Gestión Humana realizó videoconferencia a las 33 regionales sobre: "El Código de Integridad", su armonización con el Código de Ética y se establecio la metodologia de trabajo para la estructuración de los planes de integridad de cada una de las regionales.
Evidencia:
* Correo solicitud de videoconferencia
* Presentación de la Videoconferencia
* Justificación Comisiones Bienestar Social – Código de Integridad (metodología)
* Cronograma (Regionales priorizadas).
</v>
      </c>
      <c r="S136" s="51" t="str">
        <f>IF(Comp5!S46="","",Comp5!S46)</f>
        <v/>
      </c>
      <c r="T136" s="87">
        <f>IF(Comp5!T46="","",Comp5!T46)</f>
        <v>1</v>
      </c>
      <c r="U136" s="122" t="str">
        <f>IF(Comp5!U46="","",Comp5!U46)</f>
        <v>Cumplida (DT)</v>
      </c>
      <c r="V136" s="89" t="str">
        <f>IF(Comp5!V46="","",Comp5!V46)</f>
        <v/>
      </c>
      <c r="W136" s="90" t="str">
        <f>IF(Comp5!W46="","",Comp5!W46)</f>
        <v>Lucerito Achury Carrion</v>
      </c>
      <c r="X136" s="91" t="str">
        <f>IF(Comp5!X46="","",Comp5!X46)</f>
        <v>La Dirección de Gestión Humana realizó videoconferencia a las 33 regionales sobre: "El Código de Integridad", su armonización con el Código de Ética y se establecio la metodologia de trabajo para la estructuración de los planes de integridad de cada una de las regionales.
Evidencia:
* Correo solicitud de videoconferencia
* Presentación de la Videoconferencia
* Justificación Comisiones Bienestar Social – Código de Integridad (metodología)
* Cronograma (Regionales priorizadas).
Actividad Cumplida en el corte a 30 de agosto de 2018.</v>
      </c>
    </row>
    <row r="137" spans="1:24" ht="13.5" thickBot="1" x14ac:dyDescent="0.3"/>
    <row r="138" spans="1:24" ht="80.099999999999994" customHeight="1" thickBot="1" x14ac:dyDescent="0.3">
      <c r="A138" s="62" t="s">
        <v>187</v>
      </c>
      <c r="B138" s="866" t="s">
        <v>188</v>
      </c>
      <c r="C138" s="877"/>
      <c r="D138" s="877"/>
      <c r="E138" s="877"/>
      <c r="F138" s="878"/>
      <c r="G138" s="118"/>
      <c r="H138" s="64" t="s">
        <v>156</v>
      </c>
      <c r="I138" s="65"/>
      <c r="J138" s="66">
        <v>42490</v>
      </c>
      <c r="K138" s="868" t="s">
        <v>151</v>
      </c>
      <c r="L138" s="868" t="s">
        <v>0</v>
      </c>
      <c r="N138" s="64" t="s">
        <v>156</v>
      </c>
      <c r="O138" s="65"/>
      <c r="P138" s="66">
        <v>42978</v>
      </c>
      <c r="Q138" s="868" t="s">
        <v>151</v>
      </c>
      <c r="R138" s="868" t="s">
        <v>0</v>
      </c>
      <c r="T138" s="64" t="s">
        <v>156</v>
      </c>
      <c r="U138" s="65"/>
      <c r="V138" s="66">
        <v>43100</v>
      </c>
      <c r="W138" s="868" t="s">
        <v>151</v>
      </c>
      <c r="X138" s="868" t="s">
        <v>0</v>
      </c>
    </row>
    <row r="139" spans="1:24" ht="26.25" thickBot="1" x14ac:dyDescent="0.3">
      <c r="A139" s="67" t="s">
        <v>11</v>
      </c>
      <c r="B139" s="870" t="s">
        <v>78</v>
      </c>
      <c r="C139" s="871"/>
      <c r="D139" s="68" t="s">
        <v>79</v>
      </c>
      <c r="E139" s="68" t="s">
        <v>80</v>
      </c>
      <c r="F139" s="69" t="s">
        <v>81</v>
      </c>
      <c r="H139" s="71" t="s">
        <v>12</v>
      </c>
      <c r="I139" s="171" t="s">
        <v>10</v>
      </c>
      <c r="J139" s="171" t="s">
        <v>83</v>
      </c>
      <c r="K139" s="882"/>
      <c r="L139" s="882"/>
      <c r="N139" s="71" t="s">
        <v>12</v>
      </c>
      <c r="O139" s="171" t="s">
        <v>10</v>
      </c>
      <c r="P139" s="171" t="s">
        <v>83</v>
      </c>
      <c r="Q139" s="882"/>
      <c r="R139" s="882"/>
      <c r="T139" s="71" t="s">
        <v>12</v>
      </c>
      <c r="U139" s="171" t="s">
        <v>10</v>
      </c>
      <c r="V139" s="171" t="s">
        <v>83</v>
      </c>
      <c r="W139" s="882"/>
      <c r="X139" s="882"/>
    </row>
    <row r="140" spans="1:24" ht="50.1" customHeight="1" thickBot="1" x14ac:dyDescent="0.3">
      <c r="A140" s="806" t="s">
        <v>73</v>
      </c>
      <c r="B140" s="72"/>
      <c r="C140" s="73"/>
      <c r="D140" s="72"/>
      <c r="E140" s="72"/>
      <c r="F140" s="93"/>
      <c r="G140" s="63"/>
      <c r="H140" s="75">
        <f>IF(Comp6!H12="","",Comp6!H12)</f>
        <v>0</v>
      </c>
      <c r="I140" s="76">
        <f>IF(Comp6!I12="","",Comp6!I12)</f>
        <v>0</v>
      </c>
      <c r="J140" s="156" t="str">
        <f>IF(Comp6!J12="","",Comp6!J12)</f>
        <v>No se programaron actividades relacionadas con este objetivo</v>
      </c>
      <c r="K140" s="78" t="str">
        <f>IF(Comp5!K50="","",Comp5!K50)</f>
        <v/>
      </c>
      <c r="L140" s="79" t="str">
        <f>IF(Comp5!L50="","",Comp5!L50)</f>
        <v/>
      </c>
      <c r="M140" s="80" t="str">
        <f>IF(Comp5!M50="","",Comp5!M50)</f>
        <v/>
      </c>
      <c r="N140" s="75">
        <f>IF(Comp6!N12="","",Comp6!N12)</f>
        <v>2</v>
      </c>
      <c r="O140" s="76">
        <f>IF(Comp6!O12="","",Comp6!O12)</f>
        <v>2</v>
      </c>
      <c r="P140" s="77">
        <f>IF(Comp6!P12="","",Comp6!P12)</f>
        <v>1</v>
      </c>
      <c r="Q140" s="78" t="str">
        <f>IF(Comp5!Q50="","",Comp5!Q50)</f>
        <v/>
      </c>
      <c r="R140" s="79" t="str">
        <f>IF(Comp5!R50="","",Comp5!R50)</f>
        <v/>
      </c>
      <c r="S140" s="129" t="str">
        <f>IF(Comp5!S50="","",Comp5!S50)</f>
        <v/>
      </c>
      <c r="T140" s="75">
        <f>IF(Comp6!T12="","",Comp6!T12)</f>
        <v>3</v>
      </c>
      <c r="U140" s="76">
        <f>IF(Comp6!U12="","",Comp6!U12)</f>
        <v>3</v>
      </c>
      <c r="V140" s="77">
        <v>1</v>
      </c>
      <c r="W140" s="78" t="str">
        <f>IF(Comp5!W50="","",Comp5!W50)</f>
        <v/>
      </c>
      <c r="X140" s="79" t="str">
        <f>IF(Comp5!X50="","",Comp5!X50)</f>
        <v/>
      </c>
    </row>
    <row r="141" spans="1:24" ht="254.25" customHeight="1" x14ac:dyDescent="0.25">
      <c r="A141" s="807"/>
      <c r="B141" s="94" t="str">
        <f>IF(Comp6!B13="","",Comp6!B13)</f>
        <v>1.1</v>
      </c>
      <c r="C141" s="95" t="str">
        <f>IF(Comp6!C13="","",Comp6!C13)</f>
        <v>Campaña de comunicación para la sensibilización dirigida a los colaboradores del ICBF, frente a la importancia de la participación de NNA, comunidades y familias en la gestión del Instituto.</v>
      </c>
      <c r="D141" s="95" t="str">
        <f>IF(Comp6!D13="","",Comp6!D13)</f>
        <v>Una (1) campaña de comunicación para la sensibilización</v>
      </c>
      <c r="E141" s="95" t="str">
        <f>IF(Comp6!E13="","",Comp6!E13)</f>
        <v>Mesa de Transparencia</v>
      </c>
      <c r="F141" s="136" t="str">
        <f>IF(Comp6!F13="","",Comp6!F13)</f>
        <v>Diciembre de 2018</v>
      </c>
      <c r="H141" s="98" t="str">
        <f>IF(Comp6!H13="","",Comp6!H13)</f>
        <v/>
      </c>
      <c r="I141" s="158" t="str">
        <f>IF(Comp6!I13="","",Comp6!I13)</f>
        <v>En Avance</v>
      </c>
      <c r="J141" s="100" t="str">
        <f>IF(Comp6!J13="","",Comp6!J13)</f>
        <v/>
      </c>
      <c r="K141" s="150" t="str">
        <f>IF(Comp6!K13="","",Comp6!K13)</f>
        <v>Juliana Arévalo
Ángela Parra</v>
      </c>
      <c r="L141" s="152" t="str">
        <f>IF(Comp6!L13="","",Comp6!L13)</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1" s="48" t="str">
        <f>IF(Comp6!M13="","",Comp6!M13)</f>
        <v/>
      </c>
      <c r="N141" s="98" t="str">
        <f>IF(Comp6!N13="","",Comp6!N13)</f>
        <v/>
      </c>
      <c r="O141" s="122" t="str">
        <f>IF(Comp6!O13="","",Comp6!O13)</f>
        <v>En Avance</v>
      </c>
      <c r="P141" s="100" t="str">
        <f>IF(Comp6!P13="","",Comp6!P13)</f>
        <v/>
      </c>
      <c r="Q141" s="150" t="str">
        <f>IF(Comp6!Q13="","",Comp6!Q13)</f>
        <v>Juliana Arévalo
Ángela Parra</v>
      </c>
      <c r="R141" s="101" t="str">
        <f>IF(Comp6!R13="","",Comp6!R13)</f>
        <v>De las evidencias aportadas y revisadas para el primer cuatrimestre del 2018 se había validado el  documento Estrategia de Comunicaciones Plan de Participación Ciudadana 2018, donde se describieron los elementos a desarrollar, como: videos cortos y actividades virtuales; entre otros.
A partir de lo anterior la revisión para el segundo cuatrimestre se enfocó en la revisión de soportes que dieran cuenta de la ejecución de la estrategia antes mencionada; encontrando los siguientes documentos:
Evidencia: 
Carpeta - Mayo: Documento Word titulado "GUION VIDEOS CAMPAÑA".
Carpeta - Agosto: Listado de asistencia de fecha 04/09/2018 de actividad: reunión estratégica y campaña de participación ciudadana.</v>
      </c>
      <c r="S141" s="51" t="str">
        <f>IF(Comp6!S13="","",Comp6!S13)</f>
        <v/>
      </c>
      <c r="T141" s="98">
        <f>IF(Comp6!T13="","",Comp6!T13)</f>
        <v>1</v>
      </c>
      <c r="U141" s="122" t="str">
        <f>IF(Comp6!U13="","",Comp6!U13)</f>
        <v>Cumplida (DT)</v>
      </c>
      <c r="V141" s="100" t="str">
        <f>IF(Comp6!V13="","",Comp6!V13)</f>
        <v/>
      </c>
      <c r="W141" s="99" t="str">
        <f>IF(Comp6!W13="","",Comp6!W13)</f>
        <v>Juliana Arévalo
Ángela Parra</v>
      </c>
      <c r="X141" s="101" t="str">
        <f>IF(Comp6!X13="","",Comp6!X13)</f>
        <v xml:space="preserve">La Oficina de Control Interno llevó a cabo la revisión de las evidencias aportadas en la ruta NAS por la DSYA encontrando:
Carpeta - Septiembre: Acta y listado de asistencia de fecha 04/09/2018 Objetivo: "estrategia de participación".
Carpeta - Octubre: Pantallazo red social Facebook y Twitter, boletín interno con campaña de participación de fechas 15, 20 y 21 de octubre de 2018.
Acta de fecha 09/10/2018 donde se expone que frente a la realización de los videos que hacen pare Documento Estrategia de Comunicaciones Plan de Participación Ciudadana 2018: "no es viable, en la medida en que los nuevos Directores no conocen a profundidad las acciones de participación que se planearon y desarrollaron en el marco de la gestión de la administración anterior, y por tal razón no habría respuesta positiva para la realización de dichos videos. Se propone posponer su realización para el primer trimestre de 2019".
A partir de lo anterior y las aclaraciones expuestas por la DSYA en la mesa de trabajo realizada el día 10 de enero de 2019 se da por cumplida esta actividad; sin embargo la OCI recomienda que para cualquier ajuste o modificación de actividades en los diferentes planes o estrategias los soportes cuenten con la claridad de las decisiones tomadas, toda vez que el acta aportada en relación a la elaboración de los videos se refería en su contenido a lo considerado por los enlaces de participación sin documentar la decisión avalada al respecto con la no realización de los mismos.
La OCI recomienda tener en cuenta que los soportes que son cargados en la ruta NAS son objeto de verificación y harán parte del seguimiento evaluado por esta dependencia. </v>
      </c>
    </row>
    <row r="142" spans="1:24" ht="131.25" customHeight="1" x14ac:dyDescent="0.25">
      <c r="A142" s="807"/>
      <c r="B142" s="94" t="str">
        <f>IF(Comp6!B14="","",Comp6!B14)</f>
        <v>1.2</v>
      </c>
      <c r="C142" s="95" t="str">
        <f>IF(Comp6!C14="","",Comp6!C14)</f>
        <v>Actualización de lineamientos de la estrategia de participación ciudadana 2017</v>
      </c>
      <c r="D142" s="95" t="str">
        <f>IF(Comp6!D14="","",Comp6!D14)</f>
        <v>Un (1)  Lineamiento de participación actualizado</v>
      </c>
      <c r="E142" s="95" t="str">
        <f>IF(Comp6!E14="","",Comp6!E14)</f>
        <v>Dirección de Servicios y Atención/ Dirección de Planeación.
Mesa de Transparencia</v>
      </c>
      <c r="F142" s="136" t="str">
        <f>IF(Comp6!F14="","",Comp6!F14)</f>
        <v>Junio de 2018</v>
      </c>
      <c r="H142" s="98" t="str">
        <f>IF(Comp6!H14="","",Comp6!H14)</f>
        <v/>
      </c>
      <c r="I142" s="158" t="str">
        <f>IF(Comp6!I14="","",Comp6!I14)</f>
        <v>En Avance</v>
      </c>
      <c r="J142" s="100" t="str">
        <f>IF(Comp6!J14="","",Comp6!J14)</f>
        <v/>
      </c>
      <c r="K142" s="150" t="str">
        <f>IF(Comp6!K14="","",Comp6!K14)</f>
        <v>Juliana Arévalo
Ángela Parra</v>
      </c>
      <c r="L142" s="152" t="str">
        <f>IF(Comp6!L14="","",Comp6!L14)</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2" s="48" t="str">
        <f>IF(Comp6!M14="","",Comp6!M14)</f>
        <v/>
      </c>
      <c r="N142" s="98">
        <f>IF(Comp6!N14="","",Comp6!N14)</f>
        <v>1</v>
      </c>
      <c r="O142" s="122" t="str">
        <f>IF(Comp6!O14="","",Comp6!O14)</f>
        <v>Cumplida (FT)</v>
      </c>
      <c r="P142" s="100" t="str">
        <f>IF(Comp6!P14="","",Comp6!P14)</f>
        <v/>
      </c>
      <c r="Q142" s="150" t="str">
        <f>IF(Comp6!Q14="","",Comp6!Q14)</f>
        <v>Juliana Arévalo
Ángela Parra</v>
      </c>
      <c r="R142" s="101" t="str">
        <f>IF(Comp6!R14="","",Comp6!R14)</f>
        <v>Al consultar la página web del ICBF en el link: https://www.icbf.gov.co/gestion-transparencia/transparencia/participacion-ciudadana, la Oficina de Control Interno identificó que el documento publicado. 
Evidencia:
Acta del 28/06/2018 de la DSYA.</v>
      </c>
      <c r="S142" s="51" t="str">
        <f>IF(Comp6!S14="","",Comp6!S14)</f>
        <v/>
      </c>
      <c r="T142" s="98">
        <f>IF(Comp6!T14="","",Comp6!T14)</f>
        <v>1</v>
      </c>
      <c r="U142" s="122" t="str">
        <f>IF(Comp6!U14="","",Comp6!U14)</f>
        <v>Cumplida (FT)</v>
      </c>
      <c r="V142" s="100" t="str">
        <f>IF(Comp6!V14="","",Comp6!V14)</f>
        <v/>
      </c>
      <c r="W142" s="99" t="str">
        <f>IF(Comp6!W14="","",Comp6!W14)</f>
        <v>Juliana Arévalo
Ángela Parra</v>
      </c>
      <c r="X142" s="101" t="str">
        <f>IF(Comp6!X14="","",Comp6!X14)</f>
        <v>Se consulta página web del ICBF, encontrando en el siguiente link: https://www.icbf.gov.co/sites/default/files/lineamientos_participacion_ciudadana_2018.pdf el documento publicado, sin embargo éste no cumplió la actividad dentro de la fecha prevista. 
Evidencia:
Acta del 28/06/2018 de la DSYA.</v>
      </c>
    </row>
    <row r="143" spans="1:24" ht="181.5" customHeight="1" thickBot="1" x14ac:dyDescent="0.3">
      <c r="A143" s="807"/>
      <c r="B143" s="94" t="str">
        <f>IF(Comp6!B15="","",Comp6!B15)</f>
        <v>1.3</v>
      </c>
      <c r="C143" s="138" t="str">
        <f>IF(Comp6!C15="","",Comp6!C15)</f>
        <v xml:space="preserve">Divulgación a la ciudadanía del Plan de Participación 2018 en lenguaje amigable y entendible.  </v>
      </c>
      <c r="D143" s="95" t="str">
        <f>IF(Comp6!D15="","",Comp6!D15)</f>
        <v>Una (1) campaña de divulgación ejecutada</v>
      </c>
      <c r="E143" s="95" t="str">
        <f>IF(Comp6!E15="","",Comp6!E15)</f>
        <v>Dirección de Servicios y Atención / Oficina Asesora de Comunicaciones</v>
      </c>
      <c r="F143" s="136" t="str">
        <f>IF(Comp6!F15="","",Comp6!F15)</f>
        <v>Junio de 2018</v>
      </c>
      <c r="H143" s="98" t="str">
        <f>IF(Comp6!H15="","",Comp6!H15)</f>
        <v/>
      </c>
      <c r="I143" s="158" t="str">
        <f>IF(Comp6!I15="","",Comp6!I15)</f>
        <v>En Avance</v>
      </c>
      <c r="J143" s="100" t="str">
        <f>IF(Comp6!J15="","",Comp6!J15)</f>
        <v/>
      </c>
      <c r="K143" s="150" t="str">
        <f>IF(Comp6!K15="","",Comp6!K15)</f>
        <v>Juliana Arévalo
Ángela Parra</v>
      </c>
      <c r="L143" s="152" t="str">
        <f>IF(Comp6!L15="","",Comp6!L15)</f>
        <v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v>
      </c>
      <c r="M143" s="48" t="str">
        <f>IF(Comp6!M15="","",Comp6!M15)</f>
        <v/>
      </c>
      <c r="N143" s="98">
        <f>IF(Comp6!N15="","",Comp6!N15)</f>
        <v>1</v>
      </c>
      <c r="O143" s="122" t="str">
        <f>IF(Comp6!O15="","",Comp6!O15)</f>
        <v>Cumplida (DT)</v>
      </c>
      <c r="P143" s="100" t="str">
        <f>IF(Comp6!P15="","",Comp6!P15)</f>
        <v/>
      </c>
      <c r="Q143" s="150" t="str">
        <f>IF(Comp6!Q15="","",Comp6!Q15)</f>
        <v>Juliana Arévalo
Ángela Parra</v>
      </c>
      <c r="R143" s="101" t="str">
        <f>IF(Comp6!R15="","",Comp6!R15)</f>
        <v>Con base a las evidencias aportadas por la Dirección de Servicios y Atención se observó la publicación en redes sociales (Twitter - Facebook) del plan de participación en lenguaje claro y amigable, así como en el sitio web.
Evidencia:
Correo electrónico del 29/06/2018, con asunto: Publicación pagina web.
Pantallazo de publicación en Facebook y  Twitter de fechas 28, 29 y 30 de junio  de 2018.</v>
      </c>
      <c r="S143" s="51" t="str">
        <f>IF(Comp6!S15="","",Comp6!S15)</f>
        <v/>
      </c>
      <c r="T143" s="98">
        <f>IF(Comp6!T15="","",Comp6!T15)</f>
        <v>1</v>
      </c>
      <c r="U143" s="122" t="str">
        <f>IF(Comp6!U15="","",Comp6!U15)</f>
        <v>Cumplida (DT)</v>
      </c>
      <c r="V143" s="100" t="str">
        <f>IF(Comp6!V15="","",Comp6!V15)</f>
        <v/>
      </c>
      <c r="W143" s="99" t="str">
        <f>IF(Comp6!W15="","",Comp6!W15)</f>
        <v>Juliana Arévalo
Ángela Parra</v>
      </c>
      <c r="X143" s="101" t="str">
        <f>IF(Comp6!X15="","",Comp6!X15)</f>
        <v>Con base a las evidencias aportadas por la Dirección de Servicios y Atención se observó la publicación en redes sociales (Twitter - Facebook) del plan de participación en lenguaje claro y amigable, así como en el sitio web.
Evidencia:
Correo electrónico del 29/06/2018, con asunto: Publicación pagina web.
Pantallazo de publicación en Facebook y  Twitter de fechas 28, 29 y 30 de junio  de 2018.</v>
      </c>
    </row>
    <row r="144" spans="1:24" ht="50.1" customHeight="1" thickBot="1" x14ac:dyDescent="0.3">
      <c r="A144" s="806" t="s">
        <v>74</v>
      </c>
      <c r="B144" s="72"/>
      <c r="C144" s="73"/>
      <c r="D144" s="72"/>
      <c r="E144" s="72"/>
      <c r="F144" s="93"/>
      <c r="G144" s="63"/>
      <c r="H144" s="75">
        <f>IF(Comp6!H16="","",Comp6!H16)</f>
        <v>0</v>
      </c>
      <c r="I144" s="156">
        <f>IF(Comp6!I16="","",Comp6!I16)</f>
        <v>0</v>
      </c>
      <c r="J144" s="316" t="str">
        <f>IF(Comp6!J16="","",Comp6!J16)</f>
        <v>No se programaron actividades relacionadas con este objetivo</v>
      </c>
      <c r="K144" s="78" t="str">
        <f>IF(Comp6!K16="","",Comp6!K16)</f>
        <v/>
      </c>
      <c r="L144" s="149" t="str">
        <f>IF(Comp6!L16="","",Comp6!L16)</f>
        <v/>
      </c>
      <c r="M144" s="80" t="str">
        <f>IF(Comp6!M16="","",Comp6!M16)</f>
        <v/>
      </c>
      <c r="N144" s="75">
        <f>IF(Comp6!N16="","",Comp6!N16)</f>
        <v>0</v>
      </c>
      <c r="O144" s="76">
        <f>IF(Comp6!O16="","",Comp6!O16)</f>
        <v>0</v>
      </c>
      <c r="P144" s="77" t="str">
        <f>IF(Comp6!P16="","",Comp6!P16)</f>
        <v>No se programaron actividades relacionadas con este objetivo</v>
      </c>
      <c r="Q144" s="78" t="str">
        <f>IF(Comp6!Q16="","",Comp6!Q16)</f>
        <v/>
      </c>
      <c r="R144" s="79" t="str">
        <f>IF(Comp6!R16="","",Comp6!R16)</f>
        <v/>
      </c>
      <c r="S144" s="129" t="str">
        <f>IF(Comp6!S16="","",Comp6!S16)</f>
        <v/>
      </c>
      <c r="T144" s="75">
        <f>IF(Comp6!T16="","",Comp6!T16)</f>
        <v>1</v>
      </c>
      <c r="U144" s="76">
        <f>IF(Comp6!U16="","",Comp6!U16)</f>
        <v>1</v>
      </c>
      <c r="V144" s="77">
        <f>IF(Comp6!V16="","",Comp6!V16)</f>
        <v>1</v>
      </c>
      <c r="W144" s="78" t="str">
        <f>IF(Comp6!W16="","",Comp6!W16)</f>
        <v/>
      </c>
      <c r="X144" s="79" t="str">
        <f>IF(Comp6!X16="","",Comp6!X16)</f>
        <v/>
      </c>
    </row>
    <row r="145" spans="1:24" ht="243.75" customHeight="1" thickBot="1" x14ac:dyDescent="0.3">
      <c r="A145" s="809"/>
      <c r="B145" s="94" t="str">
        <f>IF(Comp6!B17="","",Comp6!B17)</f>
        <v>2.1</v>
      </c>
      <c r="C145" s="138" t="str">
        <f>IF(Comp6!C17="","",Comp6!C17)</f>
        <v>Monitorear la ejecución de las actividades del Plan de Participación Ciudadana 2018</v>
      </c>
      <c r="D145" s="95" t="str">
        <f>IF(Comp6!D17="","",Comp6!D17)</f>
        <v>Monitorear el 100% de actividades del Plan de participación ejecutadas</v>
      </c>
      <c r="E145" s="95" t="str">
        <f>IF(Comp6!E17="","",Comp6!E17)</f>
        <v>Direcciones Misionales /Oficina Asesora de Comunicaciones/ Dirección de Planeación/ SNBF/Direcciones Regionales</v>
      </c>
      <c r="F145" s="136" t="str">
        <f>IF(Comp6!F17="","",Comp6!F17)</f>
        <v>Diciembre de 2018</v>
      </c>
      <c r="H145" s="108" t="str">
        <f>IF(Comp6!H17="","",Comp6!H17)</f>
        <v/>
      </c>
      <c r="I145" s="109" t="str">
        <f>IF(Comp6!I17="","",Comp6!I17)</f>
        <v>En Avance</v>
      </c>
      <c r="J145" s="110" t="str">
        <f>IF(Comp6!J17="","",Comp6!J17)</f>
        <v/>
      </c>
      <c r="K145" s="151" t="str">
        <f>IF(Comp6!K17="","",Comp6!K17)</f>
        <v>Juliana Arévalo
Ángela Parra</v>
      </c>
      <c r="L145" s="153" t="str">
        <f>IF(Comp6!L17="","",Comp6!L17)</f>
        <v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v>
      </c>
      <c r="M145" s="48" t="str">
        <f>IF(Comp6!M17="","",Comp6!M17)</f>
        <v/>
      </c>
      <c r="N145" s="108" t="str">
        <f>IF(Comp6!N17="","",Comp6!N17)</f>
        <v/>
      </c>
      <c r="O145" s="109" t="str">
        <f>IF(Comp6!O17="","",Comp6!O17)</f>
        <v>En Avance</v>
      </c>
      <c r="P145" s="110" t="str">
        <f>IF(Comp6!P17="","",Comp6!P17)</f>
        <v/>
      </c>
      <c r="Q145" s="165" t="str">
        <f>IF(Comp6!Q17="","",Comp6!Q17)</f>
        <v>Juliana Arévalo
Ángela Parra</v>
      </c>
      <c r="R145" s="112" t="str">
        <f>IF(Comp6!R17="","",Comp6!R17)</f>
        <v xml:space="preserve">Para la revisión del segundo cuatrimestre se identifica ajuste  en la descripción de la actividad y la meta en relación con el primer período revisado.
Se evidenció herramienta de seguimiento del Plan de Participación Ciudadana donde se establece un avance porcentual en relación a las actividades programadas a corte junio del 40,7%.
Lo anterior da cuenta del monitoreo que ejerce la dirección de servicios y Atención al Plan de Participación.
Evidencia:
Correo electrónico de fecha 30/05/2018, con asunto:  Reporte Mayo PPC 2018 en el cual la Dirección de Servicios y Atención envió a los enlaces de participación alerta en relación al reporte de actividades mensuales en cumplimiento al Plan de Participación Ciudadana.
Correo electrónico del 13/07/2018 con asunto: Avance porcentual a junio cumplimiento 
</v>
      </c>
      <c r="S145" s="51" t="str">
        <f>IF(Comp6!S17="","",Comp6!S17)</f>
        <v/>
      </c>
      <c r="T145" s="108">
        <f>IF(Comp6!T17="","",Comp6!T17)</f>
        <v>1</v>
      </c>
      <c r="U145" s="109" t="str">
        <f>IF(Comp6!U17="","",Comp6!U17)</f>
        <v>Cumplida (DT)</v>
      </c>
      <c r="V145" s="110" t="str">
        <f>IF(Comp6!V17="","",Comp6!V17)</f>
        <v/>
      </c>
      <c r="W145" s="111" t="str">
        <f>IF(Comp6!W17="","",Comp6!W17)</f>
        <v>Juliana Arévalo
Ángela Parra</v>
      </c>
      <c r="X145" s="112" t="str">
        <f>IF(Comp6!X17="","",Comp6!X17)</f>
        <v xml:space="preserve">Se evidencia en la ruta NAS la herramienta de seguimiento que la DSYA implementó durante la vigencia 2018 para cumplir la meta propuesta.
Evidencia: 
\\172.16.9.31\ArchivosICBF\Direccion de Planeación\Monitoreo Plan Anticorrupción\Comp 6. Participación Ciudadana 2018\Plan Participación Ciudadana 2018
</v>
      </c>
    </row>
    <row r="146" spans="1:24" x14ac:dyDescent="0.25"/>
  </sheetData>
  <sheetProtection formatCells="0" formatColumns="0" formatRows="0"/>
  <customSheetViews>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W138:W139"/>
    <mergeCell ref="X138:X139"/>
    <mergeCell ref="B139:C139"/>
    <mergeCell ref="A140:A143"/>
    <mergeCell ref="A144:A145"/>
    <mergeCell ref="B138:F138"/>
    <mergeCell ref="K138:K139"/>
    <mergeCell ref="L138:L139"/>
    <mergeCell ref="Q138:Q139"/>
    <mergeCell ref="R138:R139"/>
    <mergeCell ref="D31:D33"/>
    <mergeCell ref="A12:A13"/>
    <mergeCell ref="A14:A19"/>
    <mergeCell ref="A20:A24"/>
    <mergeCell ref="A25:A29"/>
    <mergeCell ref="A30:A33"/>
    <mergeCell ref="B35:F35"/>
    <mergeCell ref="X35:X36"/>
    <mergeCell ref="B36:C36"/>
    <mergeCell ref="R35:R36"/>
    <mergeCell ref="L73:L74"/>
    <mergeCell ref="R73:R74"/>
    <mergeCell ref="K35:K36"/>
    <mergeCell ref="Q35:Q36"/>
    <mergeCell ref="W35:W36"/>
    <mergeCell ref="L35:L36"/>
    <mergeCell ref="B73:F73"/>
    <mergeCell ref="B100:F100"/>
    <mergeCell ref="L100:L101"/>
    <mergeCell ref="R100:R101"/>
    <mergeCell ref="X73:X74"/>
    <mergeCell ref="B74:C74"/>
    <mergeCell ref="K100:K101"/>
    <mergeCell ref="K73:K74"/>
    <mergeCell ref="Q73:Q74"/>
    <mergeCell ref="W73:W74"/>
    <mergeCell ref="W100:W101"/>
    <mergeCell ref="Q100:Q101"/>
    <mergeCell ref="A128:A131"/>
    <mergeCell ref="A132:A136"/>
    <mergeCell ref="T9:X9"/>
    <mergeCell ref="B10:F10"/>
    <mergeCell ref="L10:L11"/>
    <mergeCell ref="R10:R11"/>
    <mergeCell ref="X10:X11"/>
    <mergeCell ref="B11:C11"/>
    <mergeCell ref="A9:F9"/>
    <mergeCell ref="H9:L9"/>
    <mergeCell ref="N9:R9"/>
    <mergeCell ref="K10:K11"/>
    <mergeCell ref="Q10:Q11"/>
    <mergeCell ref="W10:W11"/>
    <mergeCell ref="X100:X101"/>
    <mergeCell ref="B101:C101"/>
    <mergeCell ref="A94:A98"/>
    <mergeCell ref="A102:A113"/>
    <mergeCell ref="A114:A116"/>
    <mergeCell ref="A117:A123"/>
    <mergeCell ref="A124:A127"/>
    <mergeCell ref="A37:A45"/>
    <mergeCell ref="A75:A77"/>
    <mergeCell ref="A78:A86"/>
    <mergeCell ref="A87:A88"/>
    <mergeCell ref="A89:A93"/>
    <mergeCell ref="A46:A53"/>
    <mergeCell ref="A54:A59"/>
    <mergeCell ref="A60:A66"/>
    <mergeCell ref="A67:A71"/>
  </mergeCells>
  <conditionalFormatting sqref="I12:I36 U12:U36 U38:U80 O38:O57 U138:U143 O138:O143 I38:I57 I138:I139 O12:O36 I59:I80 O59:O80 I141:I143 O82:O128 I82:I128 U82:U128 U132 I132 O132">
    <cfRule type="cellIs" dxfId="95" priority="103" operator="equal">
      <formula>"Vencida"</formula>
    </cfRule>
    <cfRule type="cellIs" dxfId="94" priority="1031" operator="equal">
      <formula>"No Cumplida"</formula>
    </cfRule>
    <cfRule type="cellIs" dxfId="93" priority="1032" operator="equal">
      <formula>"En Avance"</formula>
    </cfRule>
    <cfRule type="cellIs" dxfId="92" priority="1033" operator="equal">
      <formula>"Cumplida (FT)"</formula>
    </cfRule>
    <cfRule type="cellIs" dxfId="91" priority="1034" operator="equal">
      <formula>"Cumplida (DT)"</formula>
    </cfRule>
    <cfRule type="cellIs" dxfId="90" priority="1035" operator="equal">
      <formula>"Sin Avance"</formula>
    </cfRule>
  </conditionalFormatting>
  <conditionalFormatting sqref="I37">
    <cfRule type="cellIs" dxfId="89" priority="97" operator="equal">
      <formula>"Vencida"</formula>
    </cfRule>
    <cfRule type="cellIs" dxfId="88" priority="98" operator="equal">
      <formula>"No Cumplida"</formula>
    </cfRule>
    <cfRule type="cellIs" dxfId="87" priority="99" operator="equal">
      <formula>"En Avance"</formula>
    </cfRule>
    <cfRule type="cellIs" dxfId="86" priority="100" operator="equal">
      <formula>"Cumplida (FT)"</formula>
    </cfRule>
    <cfRule type="cellIs" dxfId="85" priority="101" operator="equal">
      <formula>"Cumplida (DT)"</formula>
    </cfRule>
    <cfRule type="cellIs" dxfId="84" priority="102" operator="equal">
      <formula>"Sin Avance"</formula>
    </cfRule>
  </conditionalFormatting>
  <conditionalFormatting sqref="O37">
    <cfRule type="cellIs" dxfId="83" priority="91" operator="equal">
      <formula>"Vencida"</formula>
    </cfRule>
    <cfRule type="cellIs" dxfId="82" priority="92" operator="equal">
      <formula>"No Cumplida"</formula>
    </cfRule>
    <cfRule type="cellIs" dxfId="81" priority="93" operator="equal">
      <formula>"En Avance"</formula>
    </cfRule>
    <cfRule type="cellIs" dxfId="80" priority="94" operator="equal">
      <formula>"Cumplida (FT)"</formula>
    </cfRule>
    <cfRule type="cellIs" dxfId="79" priority="95" operator="equal">
      <formula>"Cumplida (DT)"</formula>
    </cfRule>
    <cfRule type="cellIs" dxfId="78" priority="96" operator="equal">
      <formula>"Sin Avance"</formula>
    </cfRule>
  </conditionalFormatting>
  <conditionalFormatting sqref="U37">
    <cfRule type="cellIs" dxfId="77" priority="85" operator="equal">
      <formula>"Vencida"</formula>
    </cfRule>
    <cfRule type="cellIs" dxfId="76" priority="86" operator="equal">
      <formula>"No Cumplida"</formula>
    </cfRule>
    <cfRule type="cellIs" dxfId="75" priority="87" operator="equal">
      <formula>"En Avance"</formula>
    </cfRule>
    <cfRule type="cellIs" dxfId="74" priority="88" operator="equal">
      <formula>"Cumplida (FT)"</formula>
    </cfRule>
    <cfRule type="cellIs" dxfId="73" priority="89" operator="equal">
      <formula>"Cumplida (DT)"</formula>
    </cfRule>
    <cfRule type="cellIs" dxfId="72" priority="90" operator="equal">
      <formula>"Sin Avance"</formula>
    </cfRule>
  </conditionalFormatting>
  <conditionalFormatting sqref="U144:U145 O144:O145 I144:I145">
    <cfRule type="cellIs" dxfId="71" priority="73" operator="equal">
      <formula>"Vencida"</formula>
    </cfRule>
    <cfRule type="cellIs" dxfId="70" priority="74" operator="equal">
      <formula>"No Cumplida"</formula>
    </cfRule>
    <cfRule type="cellIs" dxfId="69" priority="75" operator="equal">
      <formula>"En Avance"</formula>
    </cfRule>
    <cfRule type="cellIs" dxfId="68" priority="76" operator="equal">
      <formula>"Cumplida (FT)"</formula>
    </cfRule>
    <cfRule type="cellIs" dxfId="67" priority="77" operator="equal">
      <formula>"Cumplida (DT)"</formula>
    </cfRule>
    <cfRule type="cellIs" dxfId="66" priority="78" operator="equal">
      <formula>"Sin Avance"</formula>
    </cfRule>
  </conditionalFormatting>
  <conditionalFormatting sqref="O137">
    <cfRule type="cellIs" dxfId="65" priority="67" operator="equal">
      <formula>"Vencida"</formula>
    </cfRule>
    <cfRule type="cellIs" dxfId="64" priority="68" operator="equal">
      <formula>"No Cumplida"</formula>
    </cfRule>
    <cfRule type="cellIs" dxfId="63" priority="69" operator="equal">
      <formula>"En Avance"</formula>
    </cfRule>
    <cfRule type="cellIs" dxfId="62" priority="70" operator="equal">
      <formula>"Cumplida (FT)"</formula>
    </cfRule>
    <cfRule type="cellIs" dxfId="61" priority="71" operator="equal">
      <formula>"Cumplida (DT)"</formula>
    </cfRule>
    <cfRule type="cellIs" dxfId="60" priority="72" operator="equal">
      <formula>"Sin Avance"</formula>
    </cfRule>
  </conditionalFormatting>
  <conditionalFormatting sqref="U137">
    <cfRule type="cellIs" dxfId="59" priority="61" operator="equal">
      <formula>"Vencida"</formula>
    </cfRule>
    <cfRule type="cellIs" dxfId="58" priority="62" operator="equal">
      <formula>"No Cumplida"</formula>
    </cfRule>
    <cfRule type="cellIs" dxfId="57" priority="63" operator="equal">
      <formula>"En Avance"</formula>
    </cfRule>
    <cfRule type="cellIs" dxfId="56" priority="64" operator="equal">
      <formula>"Cumplida (FT)"</formula>
    </cfRule>
    <cfRule type="cellIs" dxfId="55" priority="65" operator="equal">
      <formula>"Cumplida (DT)"</formula>
    </cfRule>
    <cfRule type="cellIs" dxfId="54" priority="66" operator="equal">
      <formula>"Sin Avance"</formula>
    </cfRule>
  </conditionalFormatting>
  <conditionalFormatting sqref="O58 I58">
    <cfRule type="cellIs" dxfId="53" priority="55" operator="equal">
      <formula>"Vencida"</formula>
    </cfRule>
    <cfRule type="cellIs" dxfId="52" priority="56" operator="equal">
      <formula>"No Cumplida"</formula>
    </cfRule>
    <cfRule type="cellIs" dxfId="51" priority="57" operator="equal">
      <formula>"En Avance"</formula>
    </cfRule>
    <cfRule type="cellIs" dxfId="50" priority="58" operator="equal">
      <formula>"Cumplida (FT)"</formula>
    </cfRule>
    <cfRule type="cellIs" dxfId="49" priority="59" operator="equal">
      <formula>"Cumplida (DT)"</formula>
    </cfRule>
    <cfRule type="cellIs" dxfId="48" priority="60" operator="equal">
      <formula>"Sin Avance"</formula>
    </cfRule>
  </conditionalFormatting>
  <conditionalFormatting sqref="O81">
    <cfRule type="cellIs" dxfId="47" priority="49" operator="equal">
      <formula>"Vencida"</formula>
    </cfRule>
    <cfRule type="cellIs" dxfId="46" priority="50" operator="equal">
      <formula>"No Cumplida"</formula>
    </cfRule>
    <cfRule type="cellIs" dxfId="45" priority="51" operator="equal">
      <formula>"En Avance"</formula>
    </cfRule>
    <cfRule type="cellIs" dxfId="44" priority="52" operator="equal">
      <formula>"Cumplida (FT)"</formula>
    </cfRule>
    <cfRule type="cellIs" dxfId="43" priority="53" operator="equal">
      <formula>"Cumplida (DT)"</formula>
    </cfRule>
    <cfRule type="cellIs" dxfId="42" priority="54" operator="equal">
      <formula>"Sin Avance"</formula>
    </cfRule>
  </conditionalFormatting>
  <conditionalFormatting sqref="I81">
    <cfRule type="cellIs" dxfId="41" priority="43" operator="equal">
      <formula>"Vencida"</formula>
    </cfRule>
    <cfRule type="cellIs" dxfId="40" priority="44" operator="equal">
      <formula>"No Cumplida"</formula>
    </cfRule>
    <cfRule type="cellIs" dxfId="39" priority="45" operator="equal">
      <formula>"En Avance"</formula>
    </cfRule>
    <cfRule type="cellIs" dxfId="38" priority="46" operator="equal">
      <formula>"Cumplida (FT)"</formula>
    </cfRule>
    <cfRule type="cellIs" dxfId="37" priority="47" operator="equal">
      <formula>"Cumplida (DT)"</formula>
    </cfRule>
    <cfRule type="cellIs" dxfId="36" priority="48" operator="equal">
      <formula>"Sin Avance"</formula>
    </cfRule>
  </conditionalFormatting>
  <conditionalFormatting sqref="I140">
    <cfRule type="cellIs" dxfId="35" priority="37" operator="equal">
      <formula>"Vencida"</formula>
    </cfRule>
    <cfRule type="cellIs" dxfId="34" priority="38" operator="equal">
      <formula>"No Cumplida"</formula>
    </cfRule>
    <cfRule type="cellIs" dxfId="33" priority="39" operator="equal">
      <formula>"En Avance"</formula>
    </cfRule>
    <cfRule type="cellIs" dxfId="32" priority="40" operator="equal">
      <formula>"Cumplida (FT)"</formula>
    </cfRule>
    <cfRule type="cellIs" dxfId="31" priority="41" operator="equal">
      <formula>"Cumplida (DT)"</formula>
    </cfRule>
    <cfRule type="cellIs" dxfId="30" priority="42" operator="equal">
      <formula>"Sin Avance"</formula>
    </cfRule>
  </conditionalFormatting>
  <conditionalFormatting sqref="U81">
    <cfRule type="cellIs" dxfId="29" priority="31" operator="equal">
      <formula>"Vencida"</formula>
    </cfRule>
    <cfRule type="cellIs" dxfId="28" priority="32" operator="equal">
      <formula>"No Cumplida"</formula>
    </cfRule>
    <cfRule type="cellIs" dxfId="27" priority="33" operator="equal">
      <formula>"En Avance"</formula>
    </cfRule>
    <cfRule type="cellIs" dxfId="26" priority="34" operator="equal">
      <formula>"Cumplida (FT)"</formula>
    </cfRule>
    <cfRule type="cellIs" dxfId="25" priority="35" operator="equal">
      <formula>"Cumplida (DT)"</formula>
    </cfRule>
    <cfRule type="cellIs" dxfId="24" priority="36" operator="equal">
      <formula>"Sin Avance"</formula>
    </cfRule>
  </conditionalFormatting>
  <conditionalFormatting sqref="O129:O131 I129:I131 U129:U131">
    <cfRule type="cellIs" dxfId="23" priority="25" operator="equal">
      <formula>"Vencida"</formula>
    </cfRule>
    <cfRule type="cellIs" dxfId="22" priority="26" operator="equal">
      <formula>"No Cumplida"</formula>
    </cfRule>
    <cfRule type="cellIs" dxfId="21" priority="27" operator="equal">
      <formula>"En Avance"</formula>
    </cfRule>
    <cfRule type="cellIs" dxfId="20" priority="28" operator="equal">
      <formula>"Cumplida (FT)"</formula>
    </cfRule>
    <cfRule type="cellIs" dxfId="19" priority="29" operator="equal">
      <formula>"Cumplida (DT)"</formula>
    </cfRule>
    <cfRule type="cellIs" dxfId="18" priority="30" operator="equal">
      <formula>"Sin Avance"</formula>
    </cfRule>
  </conditionalFormatting>
  <conditionalFormatting sqref="U133:U135 O133:O136 I133:I136">
    <cfRule type="cellIs" dxfId="17" priority="19" operator="equal">
      <formula>"Vencida"</formula>
    </cfRule>
    <cfRule type="cellIs" dxfId="16" priority="20" operator="equal">
      <formula>"No Cumplida"</formula>
    </cfRule>
    <cfRule type="cellIs" dxfId="15" priority="21" operator="equal">
      <formula>"En Avance"</formula>
    </cfRule>
    <cfRule type="cellIs" dxfId="14" priority="22" operator="equal">
      <formula>"Cumplida (FT)"</formula>
    </cfRule>
    <cfRule type="cellIs" dxfId="13" priority="23" operator="equal">
      <formula>"Cumplida (DT)"</formula>
    </cfRule>
    <cfRule type="cellIs" dxfId="12" priority="24" operator="equal">
      <formula>"Sin Avance"</formula>
    </cfRule>
  </conditionalFormatting>
  <conditionalFormatting sqref="J140">
    <cfRule type="cellIs" dxfId="11" priority="13" operator="equal">
      <formula>"Vencida"</formula>
    </cfRule>
    <cfRule type="cellIs" dxfId="10" priority="14" operator="equal">
      <formula>"No Cumplida"</formula>
    </cfRule>
    <cfRule type="cellIs" dxfId="9" priority="15" operator="equal">
      <formula>"En Avance"</formula>
    </cfRule>
    <cfRule type="cellIs" dxfId="8" priority="16" operator="equal">
      <formula>"Cumplida (FT)"</formula>
    </cfRule>
    <cfRule type="cellIs" dxfId="7" priority="17" operator="equal">
      <formula>"Cumplida (DT)"</formula>
    </cfRule>
    <cfRule type="cellIs" dxfId="6" priority="18" operator="equal">
      <formula>"Sin Avance"</formula>
    </cfRule>
  </conditionalFormatting>
  <conditionalFormatting sqref="U136">
    <cfRule type="cellIs" dxfId="5" priority="1" operator="equal">
      <formula>"Vencida"</formula>
    </cfRule>
    <cfRule type="cellIs" dxfId="4" priority="2" operator="equal">
      <formula>"No Cumplida"</formula>
    </cfRule>
    <cfRule type="cellIs" dxfId="3" priority="3" operator="equal">
      <formula>"En Avance"</formula>
    </cfRule>
    <cfRule type="cellIs" dxfId="2" priority="4" operator="equal">
      <formula>"Cumplida (FT)"</formula>
    </cfRule>
    <cfRule type="cellIs" dxfId="1" priority="5" operator="equal">
      <formula>"Cumplida (DT)"</formula>
    </cfRule>
    <cfRule type="cellIs" dxfId="0" priority="6" operator="equal">
      <formula>"Sin Avance"</formula>
    </cfRule>
  </conditionalFormatting>
  <dataValidations disablePrompts="1" count="2">
    <dataValidation type="list" allowBlank="1" showInputMessage="1" showErrorMessage="1" sqref="I13 I133:I136 I15:I19 I21:I24 I26:I29 I31:I33 I38:I45 I47:I53 I61:I66 I68:I71 I76:I77 O79:O86 I88 I95:I98 I103:I113 I115:I116 I118:I123 I125:I127 O55:O59 I90:I93 O115:O116 O118:O123 O125:O127 I79:I86 O90:O93 O13 I129:I131 O15:O19 O21:O24 O26:O29 O31:O33 O38:O45 O47:O53 I141:I143 O61:O66 O68:O71 O76:O77 I55:I59 O88 O95:O98 O103:O113 O129:O131 O141:O143 O133:O136">
      <formula1>Califica</formula1>
    </dataValidation>
    <dataValidation type="list" allowBlank="1" showInputMessage="1" showErrorMessage="1" sqref="U129:U131 U79:U86 U125:U127 U118:U123 U115:U116 U103:U113 U95:U98 U90:U93 U88 U145 U76:U77 U68:U71 U61:U66 U55:U59 U47:U53 U38:U45 U31:U33 U26:U29 U21:U24 U15:U19 U13 U141:U143 I145 O145 U133:U136">
      <formula1>Califica2</formula1>
    </dataValidation>
  </dataValidations>
  <printOptions horizontalCentered="1"/>
  <pageMargins left="0.23622047244094491" right="0.23622047244094491" top="0.74803149606299213" bottom="0.74803149606299213" header="0.31496062992125984" footer="0.31496062992125984"/>
  <pageSetup scale="48" fitToHeight="0" orientation="landscape" r:id="rId3"/>
  <headerFooter>
    <oddHeader xml:space="preserve">&amp;L
</oddHeader>
    <oddFooter>&amp;L&amp;9Aprobó: Yanira Villamil S. - Jefe Oficina de Control Interno 
Elaboró: Maritza Beltrán/Juliana Arévalo/ Maria Lucerito Achury / Angela Parra/Manuel Chisco/Emilse Rodríguez&amp;R&amp;9&amp;P de &amp;N</oddFooter>
  </headerFooter>
  <rowBreaks count="1" manualBreakCount="1">
    <brk id="24" max="16383" man="1"/>
  </rowBreaks>
  <colBreaks count="1" manualBreakCount="1">
    <brk id="12" max="1048575" man="1"/>
  </col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1"/>
  <sheetViews>
    <sheetView showGridLines="0" zoomScale="70" zoomScaleNormal="70" zoomScaleSheetLayoutView="80" workbookViewId="0">
      <selection activeCell="T30" activeCellId="5" sqref="T11:U11 T12:U12 T14:U15 T20:U20 T25:U25 T30:U30"/>
    </sheetView>
  </sheetViews>
  <sheetFormatPr baseColWidth="10" defaultColWidth="0" defaultRowHeight="15.75" zeroHeight="1" x14ac:dyDescent="0.25"/>
  <cols>
    <col min="1" max="1" width="16.85546875" style="472" customWidth="1"/>
    <col min="2" max="2" width="8.85546875" style="472" customWidth="1"/>
    <col min="3" max="3" width="1.140625" style="472" customWidth="1"/>
    <col min="4" max="4" width="25.140625" style="472" customWidth="1"/>
    <col min="5" max="5" width="10.85546875" style="472" customWidth="1"/>
    <col min="6" max="6" width="38" style="472" customWidth="1"/>
    <col min="7" max="7" width="32.140625" style="472" customWidth="1"/>
    <col min="8" max="8" width="8.85546875" style="472" customWidth="1"/>
    <col min="9" max="9" width="9.85546875" style="472" customWidth="1"/>
    <col min="10" max="10" width="8.85546875" style="472" customWidth="1"/>
    <col min="11" max="11" width="12.42578125" style="472" customWidth="1"/>
    <col min="12" max="12" width="9" style="472" customWidth="1"/>
    <col min="13" max="13" width="7.85546875" style="472" customWidth="1"/>
    <col min="14" max="14" width="17.42578125" style="472" customWidth="1"/>
    <col min="15" max="15" width="17" style="472" customWidth="1"/>
    <col min="16" max="19" width="17.7109375" style="472" hidden="1" customWidth="1"/>
    <col min="20" max="20" width="48.7109375" style="472" hidden="1" customWidth="1"/>
    <col min="21" max="21" width="1.7109375" style="473" customWidth="1"/>
    <col min="22" max="25" width="17.7109375" style="473" customWidth="1"/>
    <col min="26" max="26" width="52.28515625" style="472" customWidth="1"/>
    <col min="27" max="27" width="1.7109375" style="473" customWidth="1"/>
    <col min="28" max="28" width="17.7109375" style="473" customWidth="1"/>
    <col min="29" max="29" width="23.28515625" style="473" customWidth="1"/>
    <col min="30" max="30" width="17.7109375" style="473" customWidth="1"/>
    <col min="31" max="31" width="20.7109375" style="473" customWidth="1"/>
    <col min="32" max="32" width="52.28515625" style="472" customWidth="1"/>
    <col min="33" max="33" width="9.140625" style="472" customWidth="1"/>
    <col min="34" max="16384" width="9.140625" style="472" hidden="1"/>
  </cols>
  <sheetData>
    <row r="1" spans="1:32" ht="15.95" customHeight="1" thickBot="1" x14ac:dyDescent="0.3">
      <c r="A1" s="750" t="s">
        <v>37</v>
      </c>
      <c r="B1" s="750"/>
      <c r="C1" s="750"/>
      <c r="D1" s="750"/>
      <c r="E1" s="750"/>
      <c r="F1" s="750"/>
      <c r="G1" s="750"/>
      <c r="H1" s="750"/>
      <c r="I1" s="750"/>
      <c r="J1" s="750"/>
      <c r="K1" s="750"/>
      <c r="L1" s="750"/>
      <c r="M1" s="750"/>
      <c r="N1" s="750"/>
      <c r="O1" s="750"/>
      <c r="P1" s="471"/>
      <c r="Q1" s="471"/>
      <c r="R1" s="471"/>
      <c r="S1" s="471"/>
    </row>
    <row r="2" spans="1:32" ht="49.5" customHeight="1" thickBot="1" x14ac:dyDescent="0.3">
      <c r="A2" s="760" t="s">
        <v>47</v>
      </c>
      <c r="B2" s="760"/>
      <c r="C2" s="761" t="s">
        <v>14</v>
      </c>
      <c r="D2" s="761"/>
      <c r="E2" s="761"/>
      <c r="F2" s="761"/>
      <c r="G2" s="761"/>
      <c r="H2" s="761"/>
      <c r="I2" s="474"/>
      <c r="J2" s="474"/>
      <c r="K2" s="474"/>
      <c r="L2" s="474"/>
      <c r="M2" s="474"/>
      <c r="N2" s="474"/>
      <c r="O2" s="474"/>
      <c r="P2" s="474"/>
      <c r="Q2" s="474"/>
      <c r="R2" s="474"/>
      <c r="S2" s="474"/>
    </row>
    <row r="3" spans="1:32" ht="9" customHeight="1" thickBot="1" x14ac:dyDescent="0.3">
      <c r="A3" s="474"/>
      <c r="B3" s="474"/>
      <c r="C3" s="474"/>
      <c r="D3" s="474"/>
      <c r="E3" s="474"/>
      <c r="F3" s="474"/>
      <c r="G3" s="474"/>
      <c r="H3" s="474"/>
      <c r="I3" s="474"/>
      <c r="J3" s="474"/>
      <c r="K3" s="760" t="s">
        <v>46</v>
      </c>
      <c r="L3" s="760"/>
      <c r="M3" s="761" t="s">
        <v>45</v>
      </c>
      <c r="N3" s="761"/>
      <c r="O3" s="761"/>
      <c r="P3" s="475"/>
      <c r="Q3" s="475"/>
      <c r="R3" s="475"/>
      <c r="S3" s="475"/>
    </row>
    <row r="4" spans="1:32" ht="15.95" customHeight="1" thickBot="1" x14ac:dyDescent="0.3">
      <c r="A4" s="760" t="s">
        <v>44</v>
      </c>
      <c r="B4" s="760"/>
      <c r="C4" s="761" t="s">
        <v>43</v>
      </c>
      <c r="D4" s="761"/>
      <c r="E4" s="761"/>
      <c r="F4" s="761"/>
      <c r="G4" s="761"/>
      <c r="H4" s="761"/>
      <c r="I4" s="474"/>
      <c r="J4" s="474"/>
      <c r="K4" s="760"/>
      <c r="L4" s="760"/>
      <c r="M4" s="761"/>
      <c r="N4" s="761"/>
      <c r="O4" s="761"/>
      <c r="P4" s="475"/>
      <c r="Q4" s="475"/>
      <c r="R4" s="475"/>
      <c r="S4" s="475"/>
    </row>
    <row r="5" spans="1:32" ht="9" customHeight="1" thickBot="1" x14ac:dyDescent="0.3">
      <c r="A5" s="760"/>
      <c r="B5" s="760"/>
      <c r="C5" s="761"/>
      <c r="D5" s="761"/>
      <c r="E5" s="761"/>
      <c r="F5" s="761"/>
      <c r="G5" s="761"/>
      <c r="H5" s="761"/>
      <c r="I5" s="474"/>
      <c r="J5" s="474"/>
      <c r="K5" s="474"/>
      <c r="L5" s="474"/>
      <c r="M5" s="474"/>
      <c r="N5" s="474"/>
      <c r="O5" s="474"/>
      <c r="P5" s="474"/>
      <c r="Q5" s="474"/>
      <c r="R5" s="474"/>
      <c r="S5" s="474"/>
    </row>
    <row r="6" spans="1:32" ht="9" customHeight="1" thickBot="1" x14ac:dyDescent="0.3">
      <c r="A6" s="474"/>
      <c r="B6" s="474"/>
      <c r="C6" s="474"/>
      <c r="D6" s="474"/>
      <c r="E6" s="474"/>
      <c r="F6" s="474"/>
      <c r="G6" s="474"/>
      <c r="H6" s="474"/>
      <c r="I6" s="474"/>
      <c r="J6" s="474"/>
      <c r="K6" s="760" t="s">
        <v>42</v>
      </c>
      <c r="L6" s="760"/>
      <c r="M6" s="761">
        <v>2018</v>
      </c>
      <c r="N6" s="761"/>
      <c r="O6" s="761"/>
      <c r="P6" s="475"/>
      <c r="Q6" s="475"/>
      <c r="R6" s="475"/>
      <c r="S6" s="475"/>
    </row>
    <row r="7" spans="1:32" ht="15.95" customHeight="1" thickBot="1" x14ac:dyDescent="0.3">
      <c r="A7" s="760" t="s">
        <v>41</v>
      </c>
      <c r="B7" s="760"/>
      <c r="C7" s="761" t="s">
        <v>40</v>
      </c>
      <c r="D7" s="761"/>
      <c r="E7" s="761"/>
      <c r="F7" s="761"/>
      <c r="G7" s="761"/>
      <c r="H7" s="761"/>
      <c r="I7" s="474"/>
      <c r="J7" s="474"/>
      <c r="K7" s="760"/>
      <c r="L7" s="760"/>
      <c r="M7" s="761"/>
      <c r="N7" s="761"/>
      <c r="O7" s="761"/>
      <c r="P7" s="475"/>
      <c r="Q7" s="475"/>
      <c r="R7" s="475"/>
      <c r="S7" s="475"/>
    </row>
    <row r="8" spans="1:32" ht="6" customHeight="1" thickBot="1" x14ac:dyDescent="0.3">
      <c r="A8" s="760"/>
      <c r="B8" s="760"/>
      <c r="C8" s="761"/>
      <c r="D8" s="761"/>
      <c r="E8" s="761"/>
      <c r="F8" s="761"/>
      <c r="G8" s="761"/>
      <c r="H8" s="761"/>
      <c r="I8" s="474"/>
      <c r="J8" s="474"/>
      <c r="K8" s="474"/>
      <c r="L8" s="474"/>
      <c r="M8" s="474"/>
      <c r="N8" s="474"/>
      <c r="O8" s="474"/>
      <c r="P8" s="474"/>
      <c r="Q8" s="474"/>
      <c r="R8" s="474"/>
      <c r="S8" s="474"/>
    </row>
    <row r="9" spans="1:32" ht="3" customHeight="1" thickBot="1" x14ac:dyDescent="0.3">
      <c r="A9" s="760"/>
      <c r="B9" s="760"/>
      <c r="C9" s="761"/>
      <c r="D9" s="761"/>
      <c r="E9" s="761"/>
      <c r="F9" s="761"/>
      <c r="G9" s="761"/>
      <c r="H9" s="761"/>
      <c r="I9" s="474"/>
      <c r="J9" s="474"/>
      <c r="K9" s="750" t="s">
        <v>37</v>
      </c>
      <c r="L9" s="750"/>
      <c r="M9" s="750"/>
      <c r="N9" s="750"/>
      <c r="O9" s="750"/>
      <c r="P9" s="471"/>
      <c r="Q9" s="471"/>
      <c r="R9" s="471"/>
      <c r="S9" s="471"/>
    </row>
    <row r="10" spans="1:32" ht="11.1" customHeight="1" thickBot="1" x14ac:dyDescent="0.3">
      <c r="A10" s="474"/>
      <c r="B10" s="474"/>
      <c r="C10" s="474"/>
      <c r="D10" s="474"/>
      <c r="E10" s="474"/>
      <c r="F10" s="474"/>
      <c r="G10" s="474"/>
      <c r="H10" s="474"/>
      <c r="I10" s="474"/>
      <c r="J10" s="474"/>
      <c r="K10" s="750"/>
      <c r="L10" s="750"/>
      <c r="M10" s="750"/>
      <c r="N10" s="750"/>
      <c r="O10" s="750"/>
      <c r="P10" s="471"/>
      <c r="Q10" s="471"/>
      <c r="R10" s="471"/>
      <c r="S10" s="471"/>
    </row>
    <row r="11" spans="1:32" ht="6" customHeight="1" thickBot="1" x14ac:dyDescent="0.3">
      <c r="A11" s="760" t="s">
        <v>39</v>
      </c>
      <c r="B11" s="760"/>
      <c r="C11" s="761" t="s">
        <v>38</v>
      </c>
      <c r="D11" s="761"/>
      <c r="E11" s="761"/>
      <c r="F11" s="761"/>
      <c r="G11" s="761"/>
      <c r="H11" s="761"/>
      <c r="I11" s="474"/>
      <c r="J11" s="474"/>
      <c r="K11" s="750"/>
      <c r="L11" s="750"/>
      <c r="M11" s="750"/>
      <c r="N11" s="750"/>
      <c r="O11" s="750"/>
      <c r="P11" s="471"/>
      <c r="Q11" s="471"/>
      <c r="R11" s="471"/>
      <c r="S11" s="471"/>
    </row>
    <row r="12" spans="1:32" ht="18.95" customHeight="1" thickBot="1" x14ac:dyDescent="0.3">
      <c r="A12" s="760"/>
      <c r="B12" s="760"/>
      <c r="C12" s="761"/>
      <c r="D12" s="761"/>
      <c r="E12" s="761"/>
      <c r="F12" s="761"/>
      <c r="G12" s="761"/>
      <c r="H12" s="761"/>
      <c r="I12" s="474"/>
      <c r="J12" s="474"/>
      <c r="K12" s="474"/>
      <c r="L12" s="474"/>
      <c r="M12" s="474"/>
      <c r="N12" s="474"/>
      <c r="O12" s="474"/>
      <c r="P12" s="474"/>
      <c r="Q12" s="474"/>
      <c r="R12" s="474"/>
      <c r="S12" s="474"/>
    </row>
    <row r="13" spans="1:32" ht="20.100000000000001" customHeight="1" thickBot="1" x14ac:dyDescent="0.3">
      <c r="A13" s="750" t="s">
        <v>37</v>
      </c>
      <c r="B13" s="750"/>
      <c r="C13" s="750"/>
      <c r="D13" s="750"/>
      <c r="E13" s="750"/>
      <c r="F13" s="750"/>
      <c r="G13" s="750"/>
      <c r="H13" s="750"/>
      <c r="I13" s="750"/>
      <c r="J13" s="750"/>
      <c r="K13" s="750"/>
      <c r="L13" s="750"/>
      <c r="M13" s="750"/>
      <c r="N13" s="750"/>
      <c r="O13" s="750"/>
      <c r="P13" s="471"/>
      <c r="Q13" s="471"/>
      <c r="R13" s="471"/>
      <c r="S13" s="471"/>
    </row>
    <row r="14" spans="1:32" ht="42" customHeight="1" thickBot="1" x14ac:dyDescent="0.3">
      <c r="A14" s="751" t="s">
        <v>36</v>
      </c>
      <c r="B14" s="751"/>
      <c r="C14" s="751"/>
      <c r="D14" s="751"/>
      <c r="E14" s="751"/>
      <c r="F14" s="751" t="s">
        <v>129</v>
      </c>
      <c r="G14" s="751"/>
      <c r="H14" s="751"/>
      <c r="I14" s="751"/>
      <c r="J14" s="751"/>
      <c r="K14" s="751"/>
      <c r="L14" s="751" t="s">
        <v>35</v>
      </c>
      <c r="M14" s="751"/>
      <c r="N14" s="751"/>
      <c r="O14" s="752"/>
      <c r="P14" s="756" t="s">
        <v>156</v>
      </c>
      <c r="Q14" s="757"/>
      <c r="R14" s="476">
        <v>43220</v>
      </c>
      <c r="S14" s="758" t="s">
        <v>151</v>
      </c>
      <c r="T14" s="754" t="s">
        <v>213</v>
      </c>
      <c r="U14" s="477"/>
      <c r="V14" s="756" t="s">
        <v>156</v>
      </c>
      <c r="W14" s="757"/>
      <c r="X14" s="476">
        <v>43343</v>
      </c>
      <c r="Y14" s="758" t="s">
        <v>151</v>
      </c>
      <c r="Z14" s="754" t="s">
        <v>209</v>
      </c>
      <c r="AA14" s="477"/>
      <c r="AB14" s="756" t="s">
        <v>156</v>
      </c>
      <c r="AC14" s="757"/>
      <c r="AD14" s="476">
        <v>43465</v>
      </c>
      <c r="AE14" s="758" t="s">
        <v>151</v>
      </c>
      <c r="AF14" s="754" t="s">
        <v>208</v>
      </c>
    </row>
    <row r="15" spans="1:32" ht="70.5" customHeight="1" thickBot="1" x14ac:dyDescent="0.3">
      <c r="A15" s="478" t="s">
        <v>34</v>
      </c>
      <c r="B15" s="753" t="s">
        <v>33</v>
      </c>
      <c r="C15" s="753"/>
      <c r="D15" s="478" t="s">
        <v>32</v>
      </c>
      <c r="E15" s="478" t="s">
        <v>31</v>
      </c>
      <c r="F15" s="478" t="s">
        <v>30</v>
      </c>
      <c r="G15" s="478" t="s">
        <v>29</v>
      </c>
      <c r="H15" s="753" t="s">
        <v>28</v>
      </c>
      <c r="I15" s="753"/>
      <c r="J15" s="753" t="s">
        <v>27</v>
      </c>
      <c r="K15" s="753"/>
      <c r="L15" s="753" t="s">
        <v>130</v>
      </c>
      <c r="M15" s="753"/>
      <c r="N15" s="478" t="s">
        <v>131</v>
      </c>
      <c r="O15" s="479" t="s">
        <v>18</v>
      </c>
      <c r="P15" s="480" t="s">
        <v>86</v>
      </c>
      <c r="Q15" s="480" t="s">
        <v>87</v>
      </c>
      <c r="R15" s="480" t="s">
        <v>150</v>
      </c>
      <c r="S15" s="759"/>
      <c r="T15" s="755"/>
      <c r="U15" s="481"/>
      <c r="V15" s="480" t="s">
        <v>86</v>
      </c>
      <c r="W15" s="480" t="s">
        <v>87</v>
      </c>
      <c r="X15" s="480" t="s">
        <v>150</v>
      </c>
      <c r="Y15" s="759"/>
      <c r="Z15" s="755"/>
      <c r="AA15" s="481"/>
      <c r="AB15" s="480" t="s">
        <v>86</v>
      </c>
      <c r="AC15" s="480" t="s">
        <v>87</v>
      </c>
      <c r="AD15" s="480" t="s">
        <v>150</v>
      </c>
      <c r="AE15" s="759"/>
      <c r="AF15" s="755"/>
    </row>
    <row r="16" spans="1:32" ht="39.950000000000003" customHeight="1" thickBot="1" x14ac:dyDescent="0.3">
      <c r="A16" s="753"/>
      <c r="B16" s="753"/>
      <c r="C16" s="753"/>
      <c r="D16" s="753"/>
      <c r="E16" s="753"/>
      <c r="F16" s="753"/>
      <c r="G16" s="753"/>
      <c r="H16" s="753"/>
      <c r="I16" s="753"/>
      <c r="J16" s="753"/>
      <c r="K16" s="753"/>
      <c r="L16" s="753"/>
      <c r="M16" s="753"/>
      <c r="N16" s="753"/>
      <c r="O16" s="753"/>
      <c r="P16" s="482">
        <f>+COUNTIF(P17:P17,"&lt;&gt;"&amp;"")</f>
        <v>0</v>
      </c>
      <c r="Q16" s="482">
        <f>+COUNTIF(Q17:Q17,"Cumplida "&amp;"*")</f>
        <v>0</v>
      </c>
      <c r="R16" s="483" t="str">
        <f>IFERROR(+Q16/P16,"No se programaron actividades relacionadas con este objetivo")</f>
        <v>No se programaron actividades relacionadas con este objetivo</v>
      </c>
      <c r="S16" s="482"/>
      <c r="T16" s="484"/>
      <c r="U16" s="485"/>
      <c r="V16" s="482">
        <f>+COUNTIF(V17:V17,"&lt;&gt;"&amp;"")</f>
        <v>0</v>
      </c>
      <c r="W16" s="482">
        <f>+COUNTIF(W17:W17,"Cumplida "&amp;"*")</f>
        <v>0</v>
      </c>
      <c r="X16" s="483" t="str">
        <f>IFERROR(+W16/V16,"No se programaron actividades relacionadas con este objetivo")</f>
        <v>No se programaron actividades relacionadas con este objetivo</v>
      </c>
      <c r="Y16" s="482"/>
      <c r="Z16" s="484"/>
      <c r="AA16" s="485"/>
      <c r="AB16" s="482">
        <f>+COUNTIF(AB17:AB17,"&lt;&gt;"&amp;"")</f>
        <v>1</v>
      </c>
      <c r="AC16" s="482">
        <f>+COUNTIF(AC17:AC17,"Cumplida "&amp;"*")</f>
        <v>1</v>
      </c>
      <c r="AD16" s="486">
        <f>IFERROR(+AC16/AB16,"No se programaron actividades relacionadas con este objetivo")</f>
        <v>1</v>
      </c>
      <c r="AE16" s="482"/>
      <c r="AF16" s="484"/>
    </row>
    <row r="17" spans="1:32" ht="163.5" customHeight="1" thickBot="1" x14ac:dyDescent="0.3">
      <c r="A17" s="365" t="s">
        <v>168</v>
      </c>
      <c r="B17" s="748">
        <v>7760</v>
      </c>
      <c r="C17" s="748"/>
      <c r="D17" s="365" t="s">
        <v>210</v>
      </c>
      <c r="E17" s="365" t="s">
        <v>167</v>
      </c>
      <c r="F17" s="365" t="s">
        <v>608</v>
      </c>
      <c r="G17" s="365" t="s">
        <v>211</v>
      </c>
      <c r="H17" s="748" t="s">
        <v>26</v>
      </c>
      <c r="I17" s="748"/>
      <c r="J17" s="748" t="s">
        <v>25</v>
      </c>
      <c r="K17" s="748"/>
      <c r="L17" s="749">
        <v>43115</v>
      </c>
      <c r="M17" s="749"/>
      <c r="N17" s="366">
        <v>43462</v>
      </c>
      <c r="O17" s="365" t="s">
        <v>212</v>
      </c>
      <c r="P17" s="487"/>
      <c r="Q17" s="488" t="s">
        <v>147</v>
      </c>
      <c r="R17" s="489"/>
      <c r="S17" s="489" t="s">
        <v>191</v>
      </c>
      <c r="T17" s="490" t="s">
        <v>560</v>
      </c>
      <c r="U17" s="491"/>
      <c r="V17" s="489"/>
      <c r="W17" s="488" t="s">
        <v>147</v>
      </c>
      <c r="X17" s="489"/>
      <c r="Y17" s="489" t="s">
        <v>191</v>
      </c>
      <c r="Z17" s="490" t="s">
        <v>695</v>
      </c>
      <c r="AA17" s="491"/>
      <c r="AB17" s="492">
        <v>1</v>
      </c>
      <c r="AC17" s="493" t="s">
        <v>148</v>
      </c>
      <c r="AD17" s="285"/>
      <c r="AE17" s="494" t="s">
        <v>732</v>
      </c>
      <c r="AF17" s="536" t="s">
        <v>878</v>
      </c>
    </row>
    <row r="18" spans="1:32" x14ac:dyDescent="0.25"/>
    <row r="19" spans="1:32" x14ac:dyDescent="0.25"/>
    <row r="20" spans="1:32" x14ac:dyDescent="0.25"/>
    <row r="21" spans="1:32" x14ac:dyDescent="0.25"/>
  </sheetData>
  <customSheetViews>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36">
    <mergeCell ref="A1:O1"/>
    <mergeCell ref="A2:B2"/>
    <mergeCell ref="C2:H2"/>
    <mergeCell ref="K3:L4"/>
    <mergeCell ref="M3:O4"/>
    <mergeCell ref="A4:B5"/>
    <mergeCell ref="C4:H5"/>
    <mergeCell ref="K6:L7"/>
    <mergeCell ref="M6:O7"/>
    <mergeCell ref="A7:B9"/>
    <mergeCell ref="C7:H9"/>
    <mergeCell ref="K9:O11"/>
    <mergeCell ref="A11:B12"/>
    <mergeCell ref="C11:H12"/>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B17:C17"/>
    <mergeCell ref="H17:I17"/>
    <mergeCell ref="J17:K17"/>
    <mergeCell ref="L17:M17"/>
    <mergeCell ref="A13:O13"/>
    <mergeCell ref="A14:E14"/>
    <mergeCell ref="F14:K14"/>
    <mergeCell ref="L14:O14"/>
    <mergeCell ref="A16:O16"/>
  </mergeCells>
  <conditionalFormatting sqref="Q17">
    <cfRule type="cellIs" dxfId="902" priority="13" operator="equal">
      <formula>"Vencida"</formula>
    </cfRule>
    <cfRule type="cellIs" dxfId="901" priority="14" operator="equal">
      <formula>"No Cumplida"</formula>
    </cfRule>
    <cfRule type="cellIs" dxfId="900" priority="15" operator="equal">
      <formula>"En Avance"</formula>
    </cfRule>
    <cfRule type="cellIs" dxfId="899" priority="16" operator="equal">
      <formula>"Cumplida (FT)"</formula>
    </cfRule>
    <cfRule type="cellIs" dxfId="898" priority="17" operator="equal">
      <formula>"Cumplida (DT)"</formula>
    </cfRule>
    <cfRule type="cellIs" dxfId="897" priority="18" operator="equal">
      <formula>"Sin Avance"</formula>
    </cfRule>
  </conditionalFormatting>
  <conditionalFormatting sqref="W17">
    <cfRule type="cellIs" dxfId="896" priority="7" operator="equal">
      <formula>"Vencida"</formula>
    </cfRule>
    <cfRule type="cellIs" dxfId="895" priority="8" operator="equal">
      <formula>"No Cumplida"</formula>
    </cfRule>
    <cfRule type="cellIs" dxfId="894" priority="9" operator="equal">
      <formula>"En Avance"</formula>
    </cfRule>
    <cfRule type="cellIs" dxfId="893" priority="10" operator="equal">
      <formula>"Cumplida (FT)"</formula>
    </cfRule>
    <cfRule type="cellIs" dxfId="892" priority="11" operator="equal">
      <formula>"Cumplida (DT)"</formula>
    </cfRule>
    <cfRule type="cellIs" dxfId="891" priority="12" operator="equal">
      <formula>"Sin Avance"</formula>
    </cfRule>
  </conditionalFormatting>
  <conditionalFormatting sqref="AC17">
    <cfRule type="cellIs" dxfId="890" priority="1" operator="equal">
      <formula>"Vencida"</formula>
    </cfRule>
    <cfRule type="cellIs" dxfId="889" priority="2" operator="equal">
      <formula>"No Cumplida"</formula>
    </cfRule>
    <cfRule type="cellIs" dxfId="888" priority="3" operator="equal">
      <formula>"En Avance"</formula>
    </cfRule>
    <cfRule type="cellIs" dxfId="887" priority="4" operator="equal">
      <formula>"Cumplida (FT)"</formula>
    </cfRule>
    <cfRule type="cellIs" dxfId="886" priority="5" operator="equal">
      <formula>"Cumplida (DT)"</formula>
    </cfRule>
    <cfRule type="cellIs" dxfId="885" priority="6" operator="equal">
      <formula>"Sin Avance"</formula>
    </cfRule>
  </conditionalFormatting>
  <dataValidations disablePrompts="1" count="1">
    <dataValidation type="list" allowBlank="1" showInputMessage="1" showErrorMessage="1" sqref="Q17 W17 AC17">
      <formula1>Califica</formula1>
    </dataValidation>
  </dataValidations>
  <printOptions horizontalCentered="1"/>
  <pageMargins left="0.23622047244094491" right="0.23622047244094491" top="0.74803149606299213" bottom="0.74803149606299213" header="0.31496062992125984" footer="0.31496062992125984"/>
  <pageSetup scale="28" fitToHeight="0" orientation="landscape" r:id="rId3"/>
  <headerFooter>
    <oddHeader xml:space="preserve">&amp;L
</oddHeader>
    <oddFooter>&amp;L&amp;9Aprobó: Yanira Villamil S. - Jefe Oficina de Control Interno 
Revisó: Luis Antonio Guerrero/OCI 
Elaboró: Marcela López&amp;R&amp;9&amp;P de &amp;N</oddFooter>
  </headerFooter>
  <rowBreaks count="1" manualBreakCount="1">
    <brk id="42" max="16383"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X135"/>
  <sheetViews>
    <sheetView showGridLines="0" showWhiteSpace="0" topLeftCell="A10" zoomScale="55" zoomScaleNormal="55" zoomScaleSheetLayoutView="55" workbookViewId="0">
      <pane xSplit="6" ySplit="3" topLeftCell="O38" activePane="bottomRight" state="frozen"/>
      <selection activeCell="T30" activeCellId="5" sqref="T11:U11 T12:U12 T14:U15 T20:U20 T25:U25 T30:U30"/>
      <selection pane="topRight" activeCell="T30" activeCellId="5" sqref="T11:U11 T12:U12 T14:U15 T20:U20 T25:U25 T30:U30"/>
      <selection pane="bottomLeft" activeCell="T30" activeCellId="5" sqref="T11:U11 T12:U12 T14:U15 T20:U20 T25:U25 T30:U30"/>
      <selection pane="bottomRight" activeCell="T30" activeCellId="5" sqref="T11:U11 T12:U12 T14:U15 T20:U20 T25:U25 T30:U30"/>
    </sheetView>
  </sheetViews>
  <sheetFormatPr baseColWidth="10" defaultColWidth="11.42578125" defaultRowHeight="15.75" zeroHeight="1" x14ac:dyDescent="0.25"/>
  <cols>
    <col min="1" max="1" width="17.42578125" style="496" customWidth="1"/>
    <col min="2" max="2" width="5" style="497" customWidth="1"/>
    <col min="3" max="3" width="25" style="496" customWidth="1"/>
    <col min="4" max="4" width="16.7109375" style="496" customWidth="1"/>
    <col min="5" max="5" width="18.7109375" style="496" customWidth="1"/>
    <col min="6" max="6" width="11.42578125" style="498" customWidth="1"/>
    <col min="7" max="7" width="1.42578125" style="497" customWidth="1"/>
    <col min="8" max="9" width="12.5703125" style="497" customWidth="1"/>
    <col min="10" max="10" width="15.42578125" style="497" customWidth="1"/>
    <col min="11" max="11" width="15.7109375" style="497" customWidth="1"/>
    <col min="12" max="12" width="80.5703125" style="499" customWidth="1"/>
    <col min="13" max="13" width="1.42578125" style="497" customWidth="1"/>
    <col min="14" max="15" width="13.42578125" style="497" customWidth="1"/>
    <col min="16" max="16" width="15.5703125" style="497" customWidth="1"/>
    <col min="17" max="17" width="15.7109375" style="497" customWidth="1"/>
    <col min="18" max="18" width="99.42578125" style="499" customWidth="1"/>
    <col min="19" max="19" width="1.42578125" style="500" customWidth="1"/>
    <col min="20" max="20" width="7.85546875" style="497" customWidth="1"/>
    <col min="21" max="21" width="13.28515625" style="497" customWidth="1"/>
    <col min="22" max="22" width="10.85546875" style="497" customWidth="1"/>
    <col min="23" max="23" width="16.42578125" style="497" customWidth="1"/>
    <col min="24" max="24" width="91.28515625" style="497" customWidth="1"/>
    <col min="25" max="261" width="11.42578125" style="497" customWidth="1"/>
    <col min="262" max="16384" width="11.42578125" style="497"/>
  </cols>
  <sheetData>
    <row r="1" spans="1:24" x14ac:dyDescent="0.25"/>
    <row r="2" spans="1:24" x14ac:dyDescent="0.25">
      <c r="A2" s="501" t="s">
        <v>70</v>
      </c>
      <c r="B2" s="501"/>
      <c r="C2" s="502"/>
      <c r="D2" s="502"/>
      <c r="E2" s="502"/>
      <c r="F2" s="502"/>
      <c r="G2" s="502"/>
      <c r="H2" s="502"/>
      <c r="I2" s="502"/>
      <c r="J2" s="502"/>
      <c r="K2" s="502"/>
      <c r="L2" s="502"/>
      <c r="M2" s="502"/>
      <c r="N2" s="502"/>
      <c r="O2" s="502"/>
      <c r="P2" s="502"/>
      <c r="Q2" s="502"/>
      <c r="R2" s="502"/>
      <c r="S2" s="503"/>
      <c r="T2" s="502"/>
      <c r="U2" s="502"/>
      <c r="V2" s="502"/>
      <c r="W2" s="502"/>
      <c r="X2" s="502"/>
    </row>
    <row r="3" spans="1:24" x14ac:dyDescent="0.25">
      <c r="B3" s="504"/>
      <c r="C3" s="505"/>
    </row>
    <row r="4" spans="1:24" x14ac:dyDescent="0.25">
      <c r="A4" s="506" t="s">
        <v>13</v>
      </c>
      <c r="B4" s="506"/>
      <c r="C4" s="507" t="s">
        <v>90</v>
      </c>
    </row>
    <row r="5" spans="1:24" x14ac:dyDescent="0.25">
      <c r="A5" s="506" t="s">
        <v>91</v>
      </c>
      <c r="B5" s="506"/>
      <c r="C5" s="508">
        <v>2018</v>
      </c>
    </row>
    <row r="6" spans="1:24" x14ac:dyDescent="0.25">
      <c r="A6" s="509" t="s">
        <v>92</v>
      </c>
      <c r="B6" s="509"/>
      <c r="C6" s="510" t="s">
        <v>816</v>
      </c>
    </row>
    <row r="7" spans="1:24" x14ac:dyDescent="0.25">
      <c r="C7" s="511"/>
    </row>
    <row r="8" spans="1:24" ht="16.5" thickBot="1" x14ac:dyDescent="0.3">
      <c r="G8" s="500"/>
    </row>
    <row r="9" spans="1:24" ht="16.5" thickBot="1" x14ac:dyDescent="0.3">
      <c r="A9" s="762" t="s">
        <v>71</v>
      </c>
      <c r="B9" s="763"/>
      <c r="C9" s="763"/>
      <c r="D9" s="763"/>
      <c r="E9" s="763"/>
      <c r="F9" s="764"/>
      <c r="G9" s="512"/>
      <c r="H9" s="771" t="s">
        <v>7</v>
      </c>
      <c r="I9" s="772"/>
      <c r="J9" s="772"/>
      <c r="K9" s="772"/>
      <c r="L9" s="773"/>
      <c r="N9" s="771" t="s">
        <v>8</v>
      </c>
      <c r="O9" s="772"/>
      <c r="P9" s="772"/>
      <c r="Q9" s="772"/>
      <c r="R9" s="773"/>
      <c r="T9" s="771" t="s">
        <v>9</v>
      </c>
      <c r="U9" s="772"/>
      <c r="V9" s="772"/>
      <c r="W9" s="772"/>
      <c r="X9" s="773"/>
    </row>
    <row r="10" spans="1:24" ht="38.1" customHeight="1" thickBot="1" x14ac:dyDescent="0.3">
      <c r="A10" s="513" t="s">
        <v>82</v>
      </c>
      <c r="B10" s="776" t="s">
        <v>839</v>
      </c>
      <c r="C10" s="777"/>
      <c r="D10" s="777"/>
      <c r="E10" s="777"/>
      <c r="F10" s="778"/>
      <c r="G10" s="514"/>
      <c r="H10" s="515" t="s">
        <v>156</v>
      </c>
      <c r="I10" s="516"/>
      <c r="J10" s="517">
        <v>43220</v>
      </c>
      <c r="K10" s="774" t="s">
        <v>151</v>
      </c>
      <c r="L10" s="774" t="s">
        <v>0</v>
      </c>
      <c r="N10" s="515" t="s">
        <v>156</v>
      </c>
      <c r="O10" s="516"/>
      <c r="P10" s="517">
        <v>43343</v>
      </c>
      <c r="Q10" s="774" t="s">
        <v>151</v>
      </c>
      <c r="R10" s="774" t="s">
        <v>0</v>
      </c>
      <c r="T10" s="515" t="s">
        <v>156</v>
      </c>
      <c r="U10" s="516"/>
      <c r="V10" s="517">
        <v>43465</v>
      </c>
      <c r="W10" s="518"/>
      <c r="X10" s="774" t="s">
        <v>0</v>
      </c>
    </row>
    <row r="11" spans="1:24" ht="63.75" thickBot="1" x14ac:dyDescent="0.3">
      <c r="A11" s="519" t="s">
        <v>11</v>
      </c>
      <c r="B11" s="762" t="s">
        <v>78</v>
      </c>
      <c r="C11" s="764"/>
      <c r="D11" s="520" t="s">
        <v>79</v>
      </c>
      <c r="E11" s="520" t="s">
        <v>80</v>
      </c>
      <c r="F11" s="521" t="s">
        <v>81</v>
      </c>
      <c r="H11" s="522" t="s">
        <v>12</v>
      </c>
      <c r="I11" s="523" t="s">
        <v>10</v>
      </c>
      <c r="J11" s="523" t="s">
        <v>83</v>
      </c>
      <c r="K11" s="775"/>
      <c r="L11" s="775"/>
      <c r="N11" s="522" t="s">
        <v>12</v>
      </c>
      <c r="O11" s="523" t="s">
        <v>10</v>
      </c>
      <c r="P11" s="523" t="s">
        <v>83</v>
      </c>
      <c r="Q11" s="775"/>
      <c r="R11" s="775"/>
      <c r="T11" s="522" t="s">
        <v>12</v>
      </c>
      <c r="U11" s="523" t="s">
        <v>10</v>
      </c>
      <c r="V11" s="523" t="s">
        <v>83</v>
      </c>
      <c r="W11" s="523"/>
      <c r="X11" s="775"/>
    </row>
    <row r="12" spans="1:24" ht="30" customHeight="1" thickBot="1" x14ac:dyDescent="0.3">
      <c r="A12" s="768" t="s">
        <v>134</v>
      </c>
      <c r="B12" s="524"/>
      <c r="C12" s="525" t="s">
        <v>169</v>
      </c>
      <c r="D12" s="524"/>
      <c r="E12" s="524"/>
      <c r="F12" s="526"/>
      <c r="G12" s="527"/>
      <c r="H12" s="528">
        <f>+COUNTIF(H13:H20,"&lt;&gt;"&amp;"")</f>
        <v>4</v>
      </c>
      <c r="I12" s="529">
        <f>+COUNTIF(I13:I20,"Cumplida "&amp;"*")</f>
        <v>4</v>
      </c>
      <c r="J12" s="530">
        <f>IFERROR(+I12/H12,"No se programaron actividades relacionadas con este objetivo")</f>
        <v>1</v>
      </c>
      <c r="K12" s="531"/>
      <c r="L12" s="532"/>
      <c r="M12" s="533"/>
      <c r="N12" s="528">
        <f>+COUNTIF(N13:N20,"&lt;&gt;"&amp;"")</f>
        <v>4</v>
      </c>
      <c r="O12" s="529">
        <f>+COUNTIF(O13:O20,"Cumplida "&amp;"*")</f>
        <v>4</v>
      </c>
      <c r="P12" s="530">
        <f>IFERROR(+O12/N12,"No se programaron actividades relacionadas con este objetivo")</f>
        <v>1</v>
      </c>
      <c r="Q12" s="531"/>
      <c r="R12" s="532"/>
      <c r="S12" s="534"/>
      <c r="T12" s="528">
        <f>+COUNTIF(T13:T20,"&lt;&gt;"&amp;"")</f>
        <v>6</v>
      </c>
      <c r="U12" s="529">
        <f>+COUNTIF(U13:U20,"Cumplida "&amp;"*")</f>
        <v>5</v>
      </c>
      <c r="V12" s="530">
        <f>IFERROR(+U12/T12,"No se programaron actividades relacionadas con este objetivo")</f>
        <v>0.83333333333333337</v>
      </c>
      <c r="W12" s="531"/>
      <c r="X12" s="532"/>
    </row>
    <row r="13" spans="1:24" ht="380.25" customHeight="1" x14ac:dyDescent="0.25">
      <c r="A13" s="769"/>
      <c r="B13" s="364">
        <v>1</v>
      </c>
      <c r="C13" s="174" t="s">
        <v>809</v>
      </c>
      <c r="D13" s="174" t="s">
        <v>808</v>
      </c>
      <c r="E13" s="174" t="s">
        <v>774</v>
      </c>
      <c r="F13" s="363">
        <v>43281</v>
      </c>
      <c r="H13" s="535">
        <v>1</v>
      </c>
      <c r="I13" s="493" t="s">
        <v>148</v>
      </c>
      <c r="J13" s="285"/>
      <c r="K13" s="494" t="s">
        <v>191</v>
      </c>
      <c r="L13" s="288" t="s">
        <v>807</v>
      </c>
      <c r="N13" s="535">
        <v>1</v>
      </c>
      <c r="O13" s="493" t="s">
        <v>148</v>
      </c>
      <c r="P13" s="285"/>
      <c r="Q13" s="494" t="s">
        <v>191</v>
      </c>
      <c r="R13" s="288" t="s">
        <v>840</v>
      </c>
      <c r="T13" s="535">
        <v>1</v>
      </c>
      <c r="U13" s="493" t="s">
        <v>148</v>
      </c>
      <c r="V13" s="285"/>
      <c r="W13" s="494" t="s">
        <v>191</v>
      </c>
      <c r="X13" s="288" t="s">
        <v>840</v>
      </c>
    </row>
    <row r="14" spans="1:24" ht="248.25" customHeight="1" x14ac:dyDescent="0.25">
      <c r="A14" s="769"/>
      <c r="B14" s="364">
        <v>2</v>
      </c>
      <c r="C14" s="355" t="s">
        <v>806</v>
      </c>
      <c r="D14" s="355" t="s">
        <v>805</v>
      </c>
      <c r="E14" s="174" t="s">
        <v>774</v>
      </c>
      <c r="F14" s="363">
        <v>43281</v>
      </c>
      <c r="H14" s="535">
        <v>1</v>
      </c>
      <c r="I14" s="493" t="s">
        <v>148</v>
      </c>
      <c r="J14" s="285"/>
      <c r="K14" s="494" t="s">
        <v>191</v>
      </c>
      <c r="L14" s="284" t="s">
        <v>804</v>
      </c>
      <c r="N14" s="535">
        <v>1</v>
      </c>
      <c r="O14" s="493" t="s">
        <v>148</v>
      </c>
      <c r="P14" s="285"/>
      <c r="Q14" s="494" t="s">
        <v>191</v>
      </c>
      <c r="R14" s="284" t="s">
        <v>841</v>
      </c>
      <c r="T14" s="535">
        <v>1</v>
      </c>
      <c r="U14" s="493" t="s">
        <v>148</v>
      </c>
      <c r="V14" s="285"/>
      <c r="W14" s="494" t="s">
        <v>191</v>
      </c>
      <c r="X14" s="284" t="s">
        <v>841</v>
      </c>
    </row>
    <row r="15" spans="1:24" ht="283.5" customHeight="1" x14ac:dyDescent="0.25">
      <c r="A15" s="769"/>
      <c r="B15" s="364">
        <v>3</v>
      </c>
      <c r="C15" s="174" t="s">
        <v>803</v>
      </c>
      <c r="D15" s="174" t="s">
        <v>802</v>
      </c>
      <c r="E15" s="174" t="s">
        <v>774</v>
      </c>
      <c r="F15" s="363">
        <v>43281</v>
      </c>
      <c r="H15" s="535">
        <v>1</v>
      </c>
      <c r="I15" s="493" t="s">
        <v>148</v>
      </c>
      <c r="J15" s="285"/>
      <c r="K15" s="494" t="s">
        <v>191</v>
      </c>
      <c r="L15" s="288" t="s">
        <v>801</v>
      </c>
      <c r="N15" s="535">
        <v>1</v>
      </c>
      <c r="O15" s="493" t="s">
        <v>148</v>
      </c>
      <c r="P15" s="285"/>
      <c r="Q15" s="494" t="s">
        <v>191</v>
      </c>
      <c r="R15" s="288" t="s">
        <v>842</v>
      </c>
      <c r="T15" s="535">
        <v>1</v>
      </c>
      <c r="U15" s="493" t="s">
        <v>148</v>
      </c>
      <c r="V15" s="285"/>
      <c r="W15" s="494" t="s">
        <v>191</v>
      </c>
      <c r="X15" s="288" t="s">
        <v>842</v>
      </c>
    </row>
    <row r="16" spans="1:24" ht="193.5" customHeight="1" x14ac:dyDescent="0.25">
      <c r="A16" s="769"/>
      <c r="B16" s="364">
        <v>4</v>
      </c>
      <c r="C16" s="174" t="s">
        <v>800</v>
      </c>
      <c r="D16" s="174" t="s">
        <v>799</v>
      </c>
      <c r="E16" s="358" t="s">
        <v>798</v>
      </c>
      <c r="F16" s="363">
        <v>43281</v>
      </c>
      <c r="H16" s="535">
        <v>1</v>
      </c>
      <c r="I16" s="493" t="s">
        <v>148</v>
      </c>
      <c r="J16" s="285"/>
      <c r="K16" s="494" t="s">
        <v>191</v>
      </c>
      <c r="L16" s="536" t="s">
        <v>843</v>
      </c>
      <c r="N16" s="535">
        <v>1</v>
      </c>
      <c r="O16" s="493" t="s">
        <v>148</v>
      </c>
      <c r="P16" s="285"/>
      <c r="Q16" s="494" t="s">
        <v>191</v>
      </c>
      <c r="R16" s="536" t="s">
        <v>844</v>
      </c>
      <c r="T16" s="535">
        <v>1</v>
      </c>
      <c r="U16" s="493" t="s">
        <v>148</v>
      </c>
      <c r="V16" s="285"/>
      <c r="W16" s="494" t="s">
        <v>191</v>
      </c>
      <c r="X16" s="536" t="s">
        <v>845</v>
      </c>
    </row>
    <row r="17" spans="1:24" ht="168" customHeight="1" x14ac:dyDescent="0.25">
      <c r="A17" s="769"/>
      <c r="B17" s="364">
        <v>5</v>
      </c>
      <c r="C17" s="355" t="s">
        <v>797</v>
      </c>
      <c r="D17" s="355" t="s">
        <v>796</v>
      </c>
      <c r="E17" s="174" t="s">
        <v>795</v>
      </c>
      <c r="F17" s="357">
        <v>43464</v>
      </c>
      <c r="H17" s="535"/>
      <c r="I17" s="493" t="s">
        <v>147</v>
      </c>
      <c r="J17" s="285"/>
      <c r="K17" s="494" t="s">
        <v>191</v>
      </c>
      <c r="L17" s="536" t="s">
        <v>846</v>
      </c>
      <c r="N17" s="537"/>
      <c r="O17" s="493" t="s">
        <v>145</v>
      </c>
      <c r="P17" s="285"/>
      <c r="Q17" s="494" t="s">
        <v>191</v>
      </c>
      <c r="R17" s="536" t="s">
        <v>742</v>
      </c>
      <c r="T17" s="535">
        <v>1</v>
      </c>
      <c r="U17" s="493" t="s">
        <v>146</v>
      </c>
      <c r="V17" s="285"/>
      <c r="W17" s="494" t="s">
        <v>732</v>
      </c>
      <c r="X17" s="288" t="s">
        <v>847</v>
      </c>
    </row>
    <row r="18" spans="1:24" ht="264.75" customHeight="1" thickBot="1" x14ac:dyDescent="0.3">
      <c r="A18" s="769"/>
      <c r="B18" s="364">
        <v>6</v>
      </c>
      <c r="C18" s="355" t="s">
        <v>794</v>
      </c>
      <c r="D18" s="355" t="s">
        <v>793</v>
      </c>
      <c r="E18" s="174" t="s">
        <v>792</v>
      </c>
      <c r="F18" s="357">
        <v>43464</v>
      </c>
      <c r="H18" s="535"/>
      <c r="I18" s="493" t="s">
        <v>147</v>
      </c>
      <c r="J18" s="285"/>
      <c r="K18" s="494" t="s">
        <v>191</v>
      </c>
      <c r="L18" s="288" t="s">
        <v>791</v>
      </c>
      <c r="N18" s="537"/>
      <c r="O18" s="493" t="s">
        <v>147</v>
      </c>
      <c r="P18" s="285"/>
      <c r="Q18" s="494" t="s">
        <v>191</v>
      </c>
      <c r="R18" s="536" t="s">
        <v>790</v>
      </c>
      <c r="T18" s="535">
        <v>1</v>
      </c>
      <c r="U18" s="493" t="s">
        <v>148</v>
      </c>
      <c r="V18" s="285"/>
      <c r="W18" s="494" t="s">
        <v>732</v>
      </c>
      <c r="X18" s="288" t="s">
        <v>866</v>
      </c>
    </row>
    <row r="19" spans="1:24" ht="148.5" hidden="1" customHeight="1" thickBot="1" x14ac:dyDescent="0.3">
      <c r="A19" s="769"/>
      <c r="B19" s="538"/>
      <c r="C19" s="539"/>
      <c r="D19" s="539"/>
      <c r="E19" s="190"/>
      <c r="F19" s="540"/>
      <c r="H19" s="535"/>
      <c r="I19" s="493"/>
      <c r="J19" s="285"/>
      <c r="K19" s="494" t="s">
        <v>191</v>
      </c>
      <c r="L19" s="288"/>
      <c r="N19" s="537"/>
      <c r="O19" s="493"/>
      <c r="P19" s="285"/>
      <c r="Q19" s="494" t="s">
        <v>191</v>
      </c>
      <c r="R19" s="288"/>
      <c r="T19" s="537"/>
      <c r="U19" s="493"/>
      <c r="V19" s="285"/>
      <c r="W19" s="494"/>
      <c r="X19" s="288"/>
    </row>
    <row r="20" spans="1:24" ht="182.25" hidden="1" customHeight="1" thickBot="1" x14ac:dyDescent="0.3">
      <c r="A20" s="770"/>
      <c r="B20" s="538"/>
      <c r="C20" s="539"/>
      <c r="D20" s="539"/>
      <c r="E20" s="190"/>
      <c r="F20" s="540"/>
      <c r="H20" s="535"/>
      <c r="I20" s="493"/>
      <c r="J20" s="285"/>
      <c r="K20" s="494" t="s">
        <v>191</v>
      </c>
      <c r="L20" s="536"/>
      <c r="N20" s="541"/>
      <c r="O20" s="493"/>
      <c r="P20" s="285"/>
      <c r="Q20" s="494" t="s">
        <v>191</v>
      </c>
      <c r="R20" s="284"/>
      <c r="T20" s="541"/>
      <c r="U20" s="493"/>
      <c r="V20" s="285"/>
      <c r="W20" s="494"/>
      <c r="X20" s="288"/>
    </row>
    <row r="21" spans="1:24" s="542" customFormat="1" ht="30" customHeight="1" thickBot="1" x14ac:dyDescent="0.3">
      <c r="A21" s="765" t="s">
        <v>73</v>
      </c>
      <c r="B21" s="524"/>
      <c r="C21" s="525" t="s">
        <v>107</v>
      </c>
      <c r="D21" s="524"/>
      <c r="E21" s="524"/>
      <c r="F21" s="526"/>
      <c r="G21" s="527"/>
      <c r="H21" s="528">
        <f>+COUNTIF(H22:H28,"&lt;&gt;"&amp;"")</f>
        <v>1</v>
      </c>
      <c r="I21" s="529">
        <f>+COUNTIF(I22:I28,"Cumplida "&amp;"*")</f>
        <v>1</v>
      </c>
      <c r="J21" s="530">
        <f>IFERROR(+I21/H21,"No se programaron actividades relacionadas con este objetivo")</f>
        <v>1</v>
      </c>
      <c r="K21" s="531"/>
      <c r="L21" s="532"/>
      <c r="M21" s="533"/>
      <c r="N21" s="528">
        <f>+COUNTIF(N22:N28,"&lt;&gt;"&amp;"")</f>
        <v>2</v>
      </c>
      <c r="O21" s="529">
        <f>+COUNTIF(O22:O28,"Cumplida "&amp;"*")</f>
        <v>2</v>
      </c>
      <c r="P21" s="530">
        <f>IFERROR(+O21/N21,"No se programaron actividades relacionadas con este objetivo")</f>
        <v>1</v>
      </c>
      <c r="Q21" s="531"/>
      <c r="R21" s="532"/>
      <c r="S21" s="534"/>
      <c r="T21" s="528">
        <f>+COUNTIF(T22:T28,"&lt;&gt;"&amp;"")</f>
        <v>4</v>
      </c>
      <c r="U21" s="529">
        <f>+COUNTIF(U22:U28,"Cumplida "&amp;"*")</f>
        <v>4</v>
      </c>
      <c r="V21" s="530">
        <f>IFERROR(+U21/T21,"No se programaron actividades relacionadas con este objetivo")</f>
        <v>1</v>
      </c>
      <c r="W21" s="531"/>
      <c r="X21" s="532"/>
    </row>
    <row r="22" spans="1:24" ht="131.25" customHeight="1" x14ac:dyDescent="0.25">
      <c r="A22" s="766"/>
      <c r="B22" s="360" t="s">
        <v>1</v>
      </c>
      <c r="C22" s="355" t="s">
        <v>789</v>
      </c>
      <c r="D22" s="355" t="s">
        <v>788</v>
      </c>
      <c r="E22" s="355" t="s">
        <v>787</v>
      </c>
      <c r="F22" s="357">
        <v>43434</v>
      </c>
      <c r="H22" s="535"/>
      <c r="I22" s="493" t="s">
        <v>147</v>
      </c>
      <c r="J22" s="285"/>
      <c r="K22" s="494" t="s">
        <v>191</v>
      </c>
      <c r="L22" s="543" t="s">
        <v>786</v>
      </c>
      <c r="N22" s="535"/>
      <c r="O22" s="493" t="s">
        <v>147</v>
      </c>
      <c r="P22" s="285"/>
      <c r="Q22" s="494" t="s">
        <v>191</v>
      </c>
      <c r="R22" s="543" t="s">
        <v>848</v>
      </c>
      <c r="T22" s="535">
        <v>1</v>
      </c>
      <c r="U22" s="493" t="s">
        <v>148</v>
      </c>
      <c r="V22" s="285"/>
      <c r="W22" s="494" t="s">
        <v>732</v>
      </c>
      <c r="X22" s="543" t="s">
        <v>849</v>
      </c>
    </row>
    <row r="23" spans="1:24" ht="198" customHeight="1" x14ac:dyDescent="0.25">
      <c r="A23" s="766"/>
      <c r="B23" s="360" t="s">
        <v>2</v>
      </c>
      <c r="C23" s="355" t="s">
        <v>785</v>
      </c>
      <c r="D23" s="355" t="s">
        <v>784</v>
      </c>
      <c r="E23" s="174" t="s">
        <v>780</v>
      </c>
      <c r="F23" s="363">
        <v>43281</v>
      </c>
      <c r="H23" s="535"/>
      <c r="I23" s="493" t="s">
        <v>147</v>
      </c>
      <c r="J23" s="285"/>
      <c r="K23" s="494" t="s">
        <v>191</v>
      </c>
      <c r="L23" s="536" t="s">
        <v>783</v>
      </c>
      <c r="N23" s="535">
        <v>1</v>
      </c>
      <c r="O23" s="493" t="s">
        <v>148</v>
      </c>
      <c r="P23" s="285"/>
      <c r="Q23" s="494" t="s">
        <v>191</v>
      </c>
      <c r="R23" s="536" t="s">
        <v>850</v>
      </c>
      <c r="T23" s="535">
        <v>1</v>
      </c>
      <c r="U23" s="493" t="s">
        <v>149</v>
      </c>
      <c r="V23" s="285"/>
      <c r="W23" s="494" t="s">
        <v>732</v>
      </c>
      <c r="X23" s="536" t="s">
        <v>867</v>
      </c>
    </row>
    <row r="24" spans="1:24" ht="150" customHeight="1" x14ac:dyDescent="0.25">
      <c r="A24" s="766"/>
      <c r="B24" s="360" t="s">
        <v>3</v>
      </c>
      <c r="C24" s="355" t="s">
        <v>782</v>
      </c>
      <c r="D24" s="355" t="s">
        <v>781</v>
      </c>
      <c r="E24" s="174" t="s">
        <v>780</v>
      </c>
      <c r="F24" s="362">
        <v>42946</v>
      </c>
      <c r="H24" s="535">
        <v>1</v>
      </c>
      <c r="I24" s="493" t="s">
        <v>148</v>
      </c>
      <c r="J24" s="285"/>
      <c r="K24" s="494" t="s">
        <v>191</v>
      </c>
      <c r="L24" s="284" t="s">
        <v>851</v>
      </c>
      <c r="N24" s="535">
        <v>1</v>
      </c>
      <c r="O24" s="493" t="s">
        <v>148</v>
      </c>
      <c r="P24" s="285"/>
      <c r="Q24" s="494" t="s">
        <v>191</v>
      </c>
      <c r="R24" s="284" t="s">
        <v>852</v>
      </c>
      <c r="T24" s="535">
        <v>1</v>
      </c>
      <c r="U24" s="493" t="s">
        <v>148</v>
      </c>
      <c r="V24" s="285"/>
      <c r="W24" s="494" t="s">
        <v>191</v>
      </c>
      <c r="X24" s="284" t="s">
        <v>852</v>
      </c>
    </row>
    <row r="25" spans="1:24" ht="255" customHeight="1" thickBot="1" x14ac:dyDescent="0.3">
      <c r="A25" s="766"/>
      <c r="B25" s="360" t="s">
        <v>20</v>
      </c>
      <c r="C25" s="355" t="s">
        <v>779</v>
      </c>
      <c r="D25" s="355" t="s">
        <v>778</v>
      </c>
      <c r="E25" s="355" t="s">
        <v>777</v>
      </c>
      <c r="F25" s="362">
        <v>43008</v>
      </c>
      <c r="H25" s="535"/>
      <c r="I25" s="493" t="s">
        <v>147</v>
      </c>
      <c r="J25" s="285"/>
      <c r="K25" s="494" t="s">
        <v>191</v>
      </c>
      <c r="L25" s="495" t="s">
        <v>853</v>
      </c>
      <c r="N25" s="535"/>
      <c r="O25" s="493" t="s">
        <v>147</v>
      </c>
      <c r="P25" s="285"/>
      <c r="Q25" s="494" t="s">
        <v>191</v>
      </c>
      <c r="R25" s="544" t="s">
        <v>854</v>
      </c>
      <c r="T25" s="535">
        <v>1</v>
      </c>
      <c r="U25" s="493" t="s">
        <v>149</v>
      </c>
      <c r="V25" s="285"/>
      <c r="W25" s="494" t="s">
        <v>732</v>
      </c>
      <c r="X25" s="725" t="s">
        <v>959</v>
      </c>
    </row>
    <row r="26" spans="1:24" ht="75" hidden="1" customHeight="1" x14ac:dyDescent="0.25">
      <c r="A26" s="766"/>
      <c r="B26" s="545"/>
      <c r="C26" s="539"/>
      <c r="D26" s="539"/>
      <c r="E26" s="539"/>
      <c r="F26" s="540"/>
      <c r="H26" s="535"/>
      <c r="I26" s="493"/>
      <c r="J26" s="285"/>
      <c r="K26" s="494" t="s">
        <v>191</v>
      </c>
      <c r="L26" s="288"/>
      <c r="N26" s="535"/>
      <c r="O26" s="493"/>
      <c r="P26" s="285"/>
      <c r="Q26" s="494" t="s">
        <v>191</v>
      </c>
      <c r="R26" s="288"/>
      <c r="T26" s="535"/>
      <c r="U26" s="493"/>
      <c r="V26" s="285"/>
      <c r="W26" s="494"/>
      <c r="X26" s="288"/>
    </row>
    <row r="27" spans="1:24" ht="207.75" hidden="1" customHeight="1" thickBot="1" x14ac:dyDescent="0.3">
      <c r="A27" s="766"/>
      <c r="B27" s="545"/>
      <c r="C27" s="539"/>
      <c r="D27" s="539"/>
      <c r="E27" s="539"/>
      <c r="F27" s="540"/>
      <c r="H27" s="535"/>
      <c r="I27" s="493"/>
      <c r="J27" s="285"/>
      <c r="K27" s="494" t="s">
        <v>191</v>
      </c>
      <c r="L27" s="288"/>
      <c r="N27" s="535"/>
      <c r="O27" s="493"/>
      <c r="P27" s="285"/>
      <c r="Q27" s="494" t="s">
        <v>191</v>
      </c>
      <c r="R27" s="288"/>
      <c r="T27" s="535"/>
      <c r="U27" s="493"/>
      <c r="V27" s="285"/>
      <c r="W27" s="494"/>
      <c r="X27" s="288"/>
    </row>
    <row r="28" spans="1:24" ht="132" hidden="1" customHeight="1" thickBot="1" x14ac:dyDescent="0.3">
      <c r="A28" s="767"/>
      <c r="B28" s="545"/>
      <c r="C28" s="539"/>
      <c r="D28" s="539"/>
      <c r="E28" s="539"/>
      <c r="F28" s="540"/>
      <c r="H28" s="535"/>
      <c r="I28" s="493"/>
      <c r="J28" s="285"/>
      <c r="K28" s="494" t="s">
        <v>191</v>
      </c>
      <c r="L28" s="288"/>
      <c r="N28" s="535"/>
      <c r="O28" s="493"/>
      <c r="P28" s="285"/>
      <c r="Q28" s="494" t="s">
        <v>191</v>
      </c>
      <c r="R28" s="288"/>
      <c r="T28" s="535"/>
      <c r="U28" s="493"/>
      <c r="V28" s="285"/>
      <c r="W28" s="494"/>
      <c r="X28" s="288"/>
    </row>
    <row r="29" spans="1:24" s="542" customFormat="1" ht="30" customHeight="1" thickBot="1" x14ac:dyDescent="0.3">
      <c r="A29" s="765" t="s">
        <v>74</v>
      </c>
      <c r="B29" s="524"/>
      <c r="C29" s="525" t="s">
        <v>108</v>
      </c>
      <c r="D29" s="524"/>
      <c r="E29" s="524"/>
      <c r="F29" s="526"/>
      <c r="G29" s="527"/>
      <c r="H29" s="528">
        <f>+COUNTIF(H30:H34,"&lt;&gt;"&amp;"")</f>
        <v>1</v>
      </c>
      <c r="I29" s="529">
        <f>+COUNTIF(I30:I34,"Cumplida "&amp;"*")</f>
        <v>1</v>
      </c>
      <c r="J29" s="530">
        <f>IFERROR(+I29/H29,"No se programaron actividades relacionadas con este objetivo")</f>
        <v>1</v>
      </c>
      <c r="K29" s="531"/>
      <c r="L29" s="532"/>
      <c r="M29" s="533"/>
      <c r="N29" s="528">
        <f>+COUNTIF(N30:N34,"&lt;&gt;"&amp;"")</f>
        <v>2</v>
      </c>
      <c r="O29" s="529">
        <f>+COUNTIF(O30:O34,"Cumplida "&amp;"*")</f>
        <v>2</v>
      </c>
      <c r="P29" s="530">
        <f>IFERROR(+O29/N29,"No se programaron actividades relacionadas con este objetivo")</f>
        <v>1</v>
      </c>
      <c r="Q29" s="531"/>
      <c r="R29" s="532"/>
      <c r="S29" s="534"/>
      <c r="T29" s="528">
        <f>+COUNTIF(T30:T34,"&lt;&gt;"&amp;"")</f>
        <v>4</v>
      </c>
      <c r="U29" s="529">
        <f>+COUNTIF(U30:U34,"Cumplida "&amp;"*")</f>
        <v>4</v>
      </c>
      <c r="V29" s="530">
        <f>IFERROR(+U29/T29,"No se programaron actividades relacionadas con este objetivo")</f>
        <v>1</v>
      </c>
      <c r="W29" s="531"/>
      <c r="X29" s="532"/>
    </row>
    <row r="30" spans="1:24" ht="141.75" customHeight="1" x14ac:dyDescent="0.25">
      <c r="A30" s="766"/>
      <c r="B30" s="360" t="s">
        <v>4</v>
      </c>
      <c r="C30" s="355" t="s">
        <v>776</v>
      </c>
      <c r="D30" s="355" t="s">
        <v>775</v>
      </c>
      <c r="E30" s="174" t="s">
        <v>774</v>
      </c>
      <c r="F30" s="362">
        <v>43311</v>
      </c>
      <c r="H30" s="535">
        <v>1</v>
      </c>
      <c r="I30" s="493" t="s">
        <v>148</v>
      </c>
      <c r="J30" s="285"/>
      <c r="K30" s="494" t="s">
        <v>191</v>
      </c>
      <c r="L30" s="288" t="s">
        <v>773</v>
      </c>
      <c r="N30" s="535">
        <v>1</v>
      </c>
      <c r="O30" s="493" t="s">
        <v>148</v>
      </c>
      <c r="P30" s="285"/>
      <c r="Q30" s="494" t="s">
        <v>191</v>
      </c>
      <c r="R30" s="288" t="s">
        <v>855</v>
      </c>
      <c r="T30" s="535">
        <v>1</v>
      </c>
      <c r="U30" s="493" t="s">
        <v>148</v>
      </c>
      <c r="V30" s="285"/>
      <c r="W30" s="494" t="s">
        <v>191</v>
      </c>
      <c r="X30" s="288" t="s">
        <v>855</v>
      </c>
    </row>
    <row r="31" spans="1:24" ht="93" customHeight="1" x14ac:dyDescent="0.25">
      <c r="A31" s="766"/>
      <c r="B31" s="360" t="s">
        <v>5</v>
      </c>
      <c r="C31" s="359" t="s">
        <v>772</v>
      </c>
      <c r="D31" s="361" t="s">
        <v>771</v>
      </c>
      <c r="E31" s="174" t="s">
        <v>743</v>
      </c>
      <c r="F31" s="357">
        <v>43464</v>
      </c>
      <c r="H31" s="535"/>
      <c r="I31" s="493" t="s">
        <v>145</v>
      </c>
      <c r="J31" s="285"/>
      <c r="K31" s="494" t="s">
        <v>191</v>
      </c>
      <c r="L31" s="284" t="s">
        <v>742</v>
      </c>
      <c r="N31" s="535"/>
      <c r="O31" s="493" t="s">
        <v>147</v>
      </c>
      <c r="P31" s="285"/>
      <c r="Q31" s="494" t="s">
        <v>191</v>
      </c>
      <c r="R31" s="284" t="s">
        <v>856</v>
      </c>
      <c r="T31" s="535">
        <v>1</v>
      </c>
      <c r="U31" s="493" t="s">
        <v>148</v>
      </c>
      <c r="V31" s="285"/>
      <c r="W31" s="494" t="s">
        <v>732</v>
      </c>
      <c r="X31" s="288" t="s">
        <v>868</v>
      </c>
    </row>
    <row r="32" spans="1:24" ht="106.5" customHeight="1" x14ac:dyDescent="0.25">
      <c r="A32" s="766"/>
      <c r="B32" s="360" t="s">
        <v>6</v>
      </c>
      <c r="C32" s="355" t="s">
        <v>770</v>
      </c>
      <c r="D32" s="355" t="s">
        <v>769</v>
      </c>
      <c r="E32" s="174" t="s">
        <v>768</v>
      </c>
      <c r="F32" s="357">
        <v>43464</v>
      </c>
      <c r="H32" s="535"/>
      <c r="I32" s="493" t="s">
        <v>145</v>
      </c>
      <c r="J32" s="285"/>
      <c r="K32" s="494" t="s">
        <v>191</v>
      </c>
      <c r="L32" s="284" t="s">
        <v>742</v>
      </c>
      <c r="N32" s="535">
        <v>1</v>
      </c>
      <c r="O32" s="493" t="s">
        <v>148</v>
      </c>
      <c r="P32" s="285"/>
      <c r="Q32" s="494" t="s">
        <v>191</v>
      </c>
      <c r="R32" s="291" t="s">
        <v>857</v>
      </c>
      <c r="T32" s="535">
        <v>1</v>
      </c>
      <c r="U32" s="493" t="s">
        <v>148</v>
      </c>
      <c r="V32" s="285"/>
      <c r="W32" s="494" t="s">
        <v>191</v>
      </c>
      <c r="X32" s="291" t="s">
        <v>869</v>
      </c>
    </row>
    <row r="33" spans="1:24" ht="158.25" thickBot="1" x14ac:dyDescent="0.3">
      <c r="A33" s="766"/>
      <c r="B33" s="360" t="s">
        <v>48</v>
      </c>
      <c r="C33" s="355" t="s">
        <v>767</v>
      </c>
      <c r="D33" s="355" t="s">
        <v>766</v>
      </c>
      <c r="E33" s="355" t="s">
        <v>765</v>
      </c>
      <c r="F33" s="357">
        <v>43464</v>
      </c>
      <c r="H33" s="535"/>
      <c r="I33" s="493" t="s">
        <v>147</v>
      </c>
      <c r="J33" s="285"/>
      <c r="K33" s="494" t="s">
        <v>191</v>
      </c>
      <c r="L33" s="284" t="s">
        <v>764</v>
      </c>
      <c r="N33" s="535"/>
      <c r="O33" s="493" t="s">
        <v>147</v>
      </c>
      <c r="P33" s="285"/>
      <c r="Q33" s="494" t="s">
        <v>191</v>
      </c>
      <c r="R33" s="291" t="s">
        <v>858</v>
      </c>
      <c r="T33" s="535">
        <v>1</v>
      </c>
      <c r="U33" s="493" t="s">
        <v>148</v>
      </c>
      <c r="V33" s="285"/>
      <c r="W33" s="494" t="s">
        <v>732</v>
      </c>
      <c r="X33" s="291" t="s">
        <v>870</v>
      </c>
    </row>
    <row r="34" spans="1:24" ht="114.75" hidden="1" customHeight="1" thickBot="1" x14ac:dyDescent="0.3">
      <c r="A34" s="767"/>
      <c r="B34" s="546"/>
      <c r="C34" s="539"/>
      <c r="D34" s="539"/>
      <c r="E34" s="539"/>
      <c r="F34" s="540"/>
      <c r="H34" s="535"/>
      <c r="I34" s="493"/>
      <c r="J34" s="285"/>
      <c r="K34" s="494" t="s">
        <v>191</v>
      </c>
      <c r="L34" s="288"/>
      <c r="N34" s="535"/>
      <c r="O34" s="493"/>
      <c r="P34" s="285"/>
      <c r="Q34" s="494" t="s">
        <v>191</v>
      </c>
      <c r="R34" s="288"/>
      <c r="T34" s="535"/>
      <c r="U34" s="493"/>
      <c r="V34" s="285"/>
      <c r="W34" s="494"/>
      <c r="X34" s="288"/>
    </row>
    <row r="35" spans="1:24" s="542" customFormat="1" ht="63.75" thickBot="1" x14ac:dyDescent="0.3">
      <c r="A35" s="765" t="s">
        <v>75</v>
      </c>
      <c r="B35" s="524"/>
      <c r="C35" s="525" t="s">
        <v>109</v>
      </c>
      <c r="D35" s="524"/>
      <c r="E35" s="524"/>
      <c r="F35" s="526"/>
      <c r="G35" s="527"/>
      <c r="H35" s="528">
        <f>+COUNTIF(H36:H41,"&lt;&gt;"&amp;"")</f>
        <v>0</v>
      </c>
      <c r="I35" s="529">
        <f>+COUNTIF(I36:I41,"Cumplida "&amp;"*")</f>
        <v>0</v>
      </c>
      <c r="J35" s="530" t="str">
        <f>IFERROR(+I35/H35,"No se programaron actividades relacionadas con este objetivo")</f>
        <v>No se programaron actividades relacionadas con este objetivo</v>
      </c>
      <c r="K35" s="531"/>
      <c r="L35" s="532"/>
      <c r="M35" s="533"/>
      <c r="N35" s="528">
        <f>+COUNTIF(N36:N41,"&lt;&gt;"&amp;"")</f>
        <v>0</v>
      </c>
      <c r="O35" s="529">
        <f>+COUNTIF(O36:O41,"Cumplida "&amp;"*")</f>
        <v>0</v>
      </c>
      <c r="P35" s="530" t="str">
        <f>IFERROR(+O35/N35,"No se programaron actividades relacionadas con este objetivo")</f>
        <v>No se programaron actividades relacionadas con este objetivo</v>
      </c>
      <c r="Q35" s="531"/>
      <c r="R35" s="532"/>
      <c r="S35" s="534"/>
      <c r="T35" s="528">
        <f>+COUNTIF(T36:T41,"&lt;&gt;"&amp;"")</f>
        <v>4</v>
      </c>
      <c r="U35" s="529">
        <f>+COUNTIF(U36:U41,"Cumplida "&amp;"*")</f>
        <v>3</v>
      </c>
      <c r="V35" s="530">
        <f>IFERROR(+U35/T35,"No se programaron actividades relacionadas con este objetivo")</f>
        <v>0.75</v>
      </c>
      <c r="W35" s="531"/>
      <c r="X35" s="532"/>
    </row>
    <row r="36" spans="1:24" ht="182.25" customHeight="1" x14ac:dyDescent="0.25">
      <c r="A36" s="766"/>
      <c r="B36" s="360" t="s">
        <v>22</v>
      </c>
      <c r="C36" s="359" t="s">
        <v>763</v>
      </c>
      <c r="D36" s="355" t="s">
        <v>762</v>
      </c>
      <c r="E36" s="358" t="s">
        <v>761</v>
      </c>
      <c r="F36" s="357">
        <v>43464</v>
      </c>
      <c r="H36" s="535"/>
      <c r="I36" s="493" t="s">
        <v>194</v>
      </c>
      <c r="J36" s="285"/>
      <c r="K36" s="494" t="s">
        <v>191</v>
      </c>
      <c r="L36" s="284" t="s">
        <v>596</v>
      </c>
      <c r="N36" s="535"/>
      <c r="O36" s="493" t="s">
        <v>147</v>
      </c>
      <c r="P36" s="285"/>
      <c r="Q36" s="494" t="s">
        <v>191</v>
      </c>
      <c r="R36" s="291" t="s">
        <v>859</v>
      </c>
      <c r="T36" s="535">
        <v>1</v>
      </c>
      <c r="U36" s="493" t="s">
        <v>148</v>
      </c>
      <c r="V36" s="285"/>
      <c r="W36" s="494" t="s">
        <v>732</v>
      </c>
      <c r="X36" s="288" t="s">
        <v>871</v>
      </c>
    </row>
    <row r="37" spans="1:24" ht="279" customHeight="1" x14ac:dyDescent="0.25">
      <c r="A37" s="766"/>
      <c r="B37" s="175" t="s">
        <v>23</v>
      </c>
      <c r="C37" s="355" t="s">
        <v>760</v>
      </c>
      <c r="D37" s="355" t="s">
        <v>759</v>
      </c>
      <c r="E37" s="355" t="s">
        <v>758</v>
      </c>
      <c r="F37" s="357">
        <v>43464</v>
      </c>
      <c r="H37" s="535"/>
      <c r="I37" s="493" t="s">
        <v>147</v>
      </c>
      <c r="J37" s="285"/>
      <c r="K37" s="494" t="s">
        <v>191</v>
      </c>
      <c r="L37" s="291" t="s">
        <v>757</v>
      </c>
      <c r="N37" s="535"/>
      <c r="O37" s="493" t="s">
        <v>147</v>
      </c>
      <c r="P37" s="285"/>
      <c r="Q37" s="494" t="s">
        <v>191</v>
      </c>
      <c r="R37" s="291" t="s">
        <v>860</v>
      </c>
      <c r="T37" s="535">
        <v>1</v>
      </c>
      <c r="U37" s="493" t="s">
        <v>148</v>
      </c>
      <c r="V37" s="285"/>
      <c r="W37" s="494" t="s">
        <v>732</v>
      </c>
      <c r="X37" s="547" t="s">
        <v>872</v>
      </c>
    </row>
    <row r="38" spans="1:24" ht="144.75" customHeight="1" x14ac:dyDescent="0.25">
      <c r="A38" s="766"/>
      <c r="B38" s="175" t="s">
        <v>24</v>
      </c>
      <c r="C38" s="355" t="s">
        <v>756</v>
      </c>
      <c r="D38" s="355" t="s">
        <v>755</v>
      </c>
      <c r="E38" s="174" t="s">
        <v>743</v>
      </c>
      <c r="F38" s="357">
        <v>43373</v>
      </c>
      <c r="H38" s="535"/>
      <c r="I38" s="493" t="s">
        <v>147</v>
      </c>
      <c r="J38" s="285"/>
      <c r="K38" s="494" t="s">
        <v>191</v>
      </c>
      <c r="L38" s="547" t="s">
        <v>754</v>
      </c>
      <c r="N38" s="535"/>
      <c r="O38" s="493" t="s">
        <v>145</v>
      </c>
      <c r="P38" s="285"/>
      <c r="Q38" s="494" t="s">
        <v>191</v>
      </c>
      <c r="R38" s="291" t="s">
        <v>742</v>
      </c>
      <c r="T38" s="535">
        <v>1</v>
      </c>
      <c r="U38" s="493" t="s">
        <v>146</v>
      </c>
      <c r="V38" s="285"/>
      <c r="W38" s="494" t="s">
        <v>732</v>
      </c>
      <c r="X38" s="547" t="s">
        <v>960</v>
      </c>
    </row>
    <row r="39" spans="1:24" ht="254.25" customHeight="1" thickBot="1" x14ac:dyDescent="0.3">
      <c r="A39" s="766"/>
      <c r="B39" s="175">
        <v>3.4</v>
      </c>
      <c r="C39" s="355" t="s">
        <v>753</v>
      </c>
      <c r="D39" s="355" t="s">
        <v>752</v>
      </c>
      <c r="E39" s="355" t="s">
        <v>119</v>
      </c>
      <c r="F39" s="357">
        <v>43464</v>
      </c>
      <c r="H39" s="535"/>
      <c r="I39" s="493" t="s">
        <v>147</v>
      </c>
      <c r="J39" s="285"/>
      <c r="K39" s="494" t="s">
        <v>191</v>
      </c>
      <c r="L39" s="284" t="s">
        <v>751</v>
      </c>
      <c r="N39" s="535"/>
      <c r="O39" s="493" t="s">
        <v>147</v>
      </c>
      <c r="P39" s="285"/>
      <c r="Q39" s="494" t="s">
        <v>191</v>
      </c>
      <c r="R39" s="284" t="s">
        <v>861</v>
      </c>
      <c r="T39" s="535">
        <v>1</v>
      </c>
      <c r="U39" s="493" t="s">
        <v>148</v>
      </c>
      <c r="V39" s="285"/>
      <c r="W39" s="494" t="s">
        <v>732</v>
      </c>
      <c r="X39" s="547" t="s">
        <v>873</v>
      </c>
    </row>
    <row r="40" spans="1:24" ht="128.25" hidden="1" customHeight="1" thickBot="1" x14ac:dyDescent="0.3">
      <c r="A40" s="766"/>
      <c r="B40" s="545"/>
      <c r="C40" s="548"/>
      <c r="D40" s="539"/>
      <c r="E40" s="539"/>
      <c r="F40" s="540"/>
      <c r="H40" s="535"/>
      <c r="I40" s="493"/>
      <c r="J40" s="285"/>
      <c r="K40" s="494" t="s">
        <v>191</v>
      </c>
      <c r="L40" s="284"/>
      <c r="N40" s="535"/>
      <c r="O40" s="493"/>
      <c r="P40" s="285"/>
      <c r="Q40" s="494" t="s">
        <v>191</v>
      </c>
      <c r="R40" s="284"/>
      <c r="T40" s="535"/>
      <c r="U40" s="493"/>
      <c r="V40" s="285"/>
      <c r="W40" s="549"/>
      <c r="X40" s="547"/>
    </row>
    <row r="41" spans="1:24" ht="16.5" hidden="1" thickBot="1" x14ac:dyDescent="0.3">
      <c r="A41" s="767"/>
      <c r="B41" s="546"/>
      <c r="C41" s="539"/>
      <c r="D41" s="539"/>
      <c r="E41" s="539"/>
      <c r="F41" s="540"/>
      <c r="H41" s="535"/>
      <c r="I41" s="493"/>
      <c r="J41" s="285"/>
      <c r="K41" s="494" t="s">
        <v>191</v>
      </c>
      <c r="L41" s="284"/>
      <c r="N41" s="535"/>
      <c r="O41" s="493"/>
      <c r="P41" s="285"/>
      <c r="Q41" s="549" t="s">
        <v>191</v>
      </c>
      <c r="R41" s="550"/>
      <c r="T41" s="535"/>
      <c r="U41" s="493"/>
      <c r="V41" s="285"/>
      <c r="W41" s="549"/>
      <c r="X41" s="547"/>
    </row>
    <row r="42" spans="1:24" s="542" customFormat="1" ht="30" customHeight="1" thickBot="1" x14ac:dyDescent="0.3">
      <c r="A42" s="765" t="s">
        <v>76</v>
      </c>
      <c r="B42" s="524"/>
      <c r="C42" s="525" t="s">
        <v>110</v>
      </c>
      <c r="D42" s="524"/>
      <c r="E42" s="524"/>
      <c r="F42" s="526"/>
      <c r="G42" s="527"/>
      <c r="H42" s="528">
        <f>+COUNTIF(H43:H46,"&lt;&gt;"&amp;"")</f>
        <v>0</v>
      </c>
      <c r="I42" s="529">
        <f>+COUNTIF(I43:I46,"Cumplida "&amp;"*")</f>
        <v>0</v>
      </c>
      <c r="J42" s="530" t="str">
        <f>IFERROR(+I42/H42,"No se programaron actividades relacionadas con este objetivo")</f>
        <v>No se programaron actividades relacionadas con este objetivo</v>
      </c>
      <c r="K42" s="531"/>
      <c r="L42" s="532"/>
      <c r="M42" s="533"/>
      <c r="N42" s="528">
        <f>+COUNTIF(N43:N46,"&lt;&gt;"&amp;"")</f>
        <v>0</v>
      </c>
      <c r="O42" s="529">
        <f>+COUNTIF(O43:O46,"Cumplida "&amp;"*")</f>
        <v>0</v>
      </c>
      <c r="P42" s="530" t="str">
        <f>IFERROR(+O42/N42,"No se programaron actividades relacionadas con este objetivo")</f>
        <v>No se programaron actividades relacionadas con este objetivo</v>
      </c>
      <c r="Q42" s="531"/>
      <c r="R42" s="532"/>
      <c r="S42" s="534"/>
      <c r="T42" s="528">
        <f>+COUNTIF(T43:T46,"&lt;&gt;"&amp;"")</f>
        <v>3</v>
      </c>
      <c r="U42" s="529">
        <f>+COUNTIF(U43:U46,"Cumplida "&amp;"*")</f>
        <v>3</v>
      </c>
      <c r="V42" s="530">
        <f>IFERROR(+U42/T42,"No se programaron actividades relacionadas con este objetivo")</f>
        <v>1</v>
      </c>
      <c r="W42" s="531"/>
      <c r="X42" s="532"/>
    </row>
    <row r="43" spans="1:24" ht="114" customHeight="1" x14ac:dyDescent="0.25">
      <c r="A43" s="766"/>
      <c r="B43" s="356" t="s">
        <v>51</v>
      </c>
      <c r="C43" s="355" t="s">
        <v>750</v>
      </c>
      <c r="D43" s="355" t="s">
        <v>749</v>
      </c>
      <c r="E43" s="174" t="s">
        <v>743</v>
      </c>
      <c r="F43" s="331">
        <v>43464</v>
      </c>
      <c r="H43" s="535"/>
      <c r="I43" s="493" t="s">
        <v>147</v>
      </c>
      <c r="J43" s="285"/>
      <c r="K43" s="494" t="s">
        <v>191</v>
      </c>
      <c r="L43" s="288" t="s">
        <v>748</v>
      </c>
      <c r="N43" s="535"/>
      <c r="O43" s="493" t="s">
        <v>145</v>
      </c>
      <c r="P43" s="285"/>
      <c r="Q43" s="494" t="s">
        <v>191</v>
      </c>
      <c r="R43" s="284" t="s">
        <v>742</v>
      </c>
      <c r="T43" s="535">
        <v>1</v>
      </c>
      <c r="U43" s="493" t="s">
        <v>148</v>
      </c>
      <c r="V43" s="285"/>
      <c r="W43" s="494" t="s">
        <v>732</v>
      </c>
      <c r="X43" s="288" t="s">
        <v>876</v>
      </c>
    </row>
    <row r="44" spans="1:24" ht="114.75" customHeight="1" x14ac:dyDescent="0.25">
      <c r="A44" s="766"/>
      <c r="B44" s="356" t="s">
        <v>52</v>
      </c>
      <c r="C44" s="355" t="s">
        <v>747</v>
      </c>
      <c r="D44" s="355" t="s">
        <v>746</v>
      </c>
      <c r="E44" s="174" t="s">
        <v>743</v>
      </c>
      <c r="F44" s="331">
        <v>43464</v>
      </c>
      <c r="H44" s="535"/>
      <c r="I44" s="493" t="s">
        <v>145</v>
      </c>
      <c r="J44" s="285"/>
      <c r="K44" s="494" t="s">
        <v>191</v>
      </c>
      <c r="L44" s="284" t="s">
        <v>742</v>
      </c>
      <c r="N44" s="535"/>
      <c r="O44" s="493" t="s">
        <v>145</v>
      </c>
      <c r="P44" s="285"/>
      <c r="Q44" s="494" t="s">
        <v>191</v>
      </c>
      <c r="R44" s="284" t="s">
        <v>742</v>
      </c>
      <c r="T44" s="535">
        <v>1</v>
      </c>
      <c r="U44" s="493" t="s">
        <v>148</v>
      </c>
      <c r="V44" s="285"/>
      <c r="W44" s="494" t="s">
        <v>732</v>
      </c>
      <c r="X44" s="288" t="s">
        <v>875</v>
      </c>
    </row>
    <row r="45" spans="1:24" ht="148.5" customHeight="1" thickBot="1" x14ac:dyDescent="0.3">
      <c r="A45" s="767"/>
      <c r="B45" s="354" t="s">
        <v>21</v>
      </c>
      <c r="C45" s="353" t="s">
        <v>745</v>
      </c>
      <c r="D45" s="353" t="s">
        <v>744</v>
      </c>
      <c r="E45" s="328" t="s">
        <v>743</v>
      </c>
      <c r="F45" s="332">
        <v>43464</v>
      </c>
      <c r="H45" s="551"/>
      <c r="I45" s="552" t="s">
        <v>145</v>
      </c>
      <c r="J45" s="553"/>
      <c r="K45" s="554" t="s">
        <v>191</v>
      </c>
      <c r="L45" s="555" t="s">
        <v>742</v>
      </c>
      <c r="N45" s="551"/>
      <c r="O45" s="552" t="s">
        <v>147</v>
      </c>
      <c r="P45" s="553"/>
      <c r="Q45" s="554" t="s">
        <v>191</v>
      </c>
      <c r="R45" s="555" t="s">
        <v>862</v>
      </c>
      <c r="T45" s="535">
        <v>1</v>
      </c>
      <c r="U45" s="493" t="s">
        <v>148</v>
      </c>
      <c r="V45" s="285"/>
      <c r="W45" s="494" t="s">
        <v>732</v>
      </c>
      <c r="X45" s="288" t="s">
        <v>874</v>
      </c>
    </row>
    <row r="46" spans="1:24" ht="140.25" hidden="1" customHeight="1" thickBot="1" x14ac:dyDescent="0.3">
      <c r="A46" s="556"/>
      <c r="B46" s="557"/>
      <c r="C46" s="352"/>
      <c r="D46" s="352"/>
      <c r="E46" s="558"/>
      <c r="F46" s="559"/>
      <c r="H46" s="560"/>
      <c r="I46" s="552"/>
      <c r="J46" s="561"/>
      <c r="K46" s="562"/>
      <c r="L46" s="563"/>
      <c r="M46" s="500"/>
      <c r="N46" s="560"/>
      <c r="O46" s="552"/>
      <c r="P46" s="561"/>
      <c r="Q46" s="564"/>
      <c r="R46" s="565"/>
      <c r="T46" s="551"/>
      <c r="U46" s="566"/>
      <c r="V46" s="553"/>
      <c r="W46" s="554"/>
      <c r="X46" s="290"/>
    </row>
    <row r="47" spans="1:24" x14ac:dyDescent="0.25">
      <c r="X47" s="499"/>
    </row>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sheetData>
  <mergeCells count="16">
    <mergeCell ref="A42:A45"/>
    <mergeCell ref="B10:F10"/>
    <mergeCell ref="L10:L11"/>
    <mergeCell ref="R10:R11"/>
    <mergeCell ref="X10:X11"/>
    <mergeCell ref="B11:C11"/>
    <mergeCell ref="H9:L9"/>
    <mergeCell ref="N9:R9"/>
    <mergeCell ref="T9:X9"/>
    <mergeCell ref="K10:K11"/>
    <mergeCell ref="Q10:Q11"/>
    <mergeCell ref="A9:F9"/>
    <mergeCell ref="A21:A28"/>
    <mergeCell ref="A29:A34"/>
    <mergeCell ref="A35:A41"/>
    <mergeCell ref="A12:A20"/>
  </mergeCells>
  <conditionalFormatting sqref="I10:I11 O10:O11 U10:U11 U17:U21 O21 I19:I21 O29 O35 O41:O42 O47 I34:I35 U34:U35 I26:I29 I40:I42 I46:I47 U25:U29 U31 U40:U42 U46:U47">
    <cfRule type="cellIs" dxfId="884" priority="277" operator="equal">
      <formula>"Vencida"</formula>
    </cfRule>
    <cfRule type="cellIs" dxfId="883" priority="278" operator="equal">
      <formula>"No Cumplida"</formula>
    </cfRule>
    <cfRule type="cellIs" dxfId="882" priority="279" operator="equal">
      <formula>"En Avance"</formula>
    </cfRule>
    <cfRule type="cellIs" dxfId="881" priority="280" operator="equal">
      <formula>"Cumplida (FT)"</formula>
    </cfRule>
    <cfRule type="cellIs" dxfId="880" priority="281" operator="equal">
      <formula>"Cumplida (DT)"</formula>
    </cfRule>
    <cfRule type="cellIs" dxfId="879" priority="282" operator="equal">
      <formula>"Sin Avance"</formula>
    </cfRule>
  </conditionalFormatting>
  <conditionalFormatting sqref="I12">
    <cfRule type="cellIs" dxfId="878" priority="271" operator="equal">
      <formula>"Vencida"</formula>
    </cfRule>
    <cfRule type="cellIs" dxfId="877" priority="272" operator="equal">
      <formula>"No Cumplida"</formula>
    </cfRule>
    <cfRule type="cellIs" dxfId="876" priority="273" operator="equal">
      <formula>"En Avance"</formula>
    </cfRule>
    <cfRule type="cellIs" dxfId="875" priority="274" operator="equal">
      <formula>"Cumplida (FT)"</formula>
    </cfRule>
    <cfRule type="cellIs" dxfId="874" priority="275" operator="equal">
      <formula>"Cumplida (DT)"</formula>
    </cfRule>
    <cfRule type="cellIs" dxfId="873" priority="276" operator="equal">
      <formula>"Sin Avance"</formula>
    </cfRule>
  </conditionalFormatting>
  <conditionalFormatting sqref="O12">
    <cfRule type="cellIs" dxfId="872" priority="265" operator="equal">
      <formula>"Vencida"</formula>
    </cfRule>
    <cfRule type="cellIs" dxfId="871" priority="266" operator="equal">
      <formula>"No Cumplida"</formula>
    </cfRule>
    <cfRule type="cellIs" dxfId="870" priority="267" operator="equal">
      <formula>"En Avance"</formula>
    </cfRule>
    <cfRule type="cellIs" dxfId="869" priority="268" operator="equal">
      <formula>"Cumplida (FT)"</formula>
    </cfRule>
    <cfRule type="cellIs" dxfId="868" priority="269" operator="equal">
      <formula>"Cumplida (DT)"</formula>
    </cfRule>
    <cfRule type="cellIs" dxfId="867" priority="270" operator="equal">
      <formula>"Sin Avance"</formula>
    </cfRule>
  </conditionalFormatting>
  <conditionalFormatting sqref="U12">
    <cfRule type="cellIs" dxfId="866" priority="259" operator="equal">
      <formula>"Vencida"</formula>
    </cfRule>
    <cfRule type="cellIs" dxfId="865" priority="260" operator="equal">
      <formula>"No Cumplida"</formula>
    </cfRule>
    <cfRule type="cellIs" dxfId="864" priority="261" operator="equal">
      <formula>"En Avance"</formula>
    </cfRule>
    <cfRule type="cellIs" dxfId="863" priority="262" operator="equal">
      <formula>"Cumplida (FT)"</formula>
    </cfRule>
    <cfRule type="cellIs" dxfId="862" priority="263" operator="equal">
      <formula>"Cumplida (DT)"</formula>
    </cfRule>
    <cfRule type="cellIs" dxfId="861" priority="264" operator="equal">
      <formula>"Sin Avance"</formula>
    </cfRule>
  </conditionalFormatting>
  <conditionalFormatting sqref="O17">
    <cfRule type="cellIs" dxfId="860" priority="253" operator="equal">
      <formula>"Vencida"</formula>
    </cfRule>
    <cfRule type="cellIs" dxfId="859" priority="254" operator="equal">
      <formula>"No Cumplida"</formula>
    </cfRule>
    <cfRule type="cellIs" dxfId="858" priority="255" operator="equal">
      <formula>"En Avance"</formula>
    </cfRule>
    <cfRule type="cellIs" dxfId="857" priority="256" operator="equal">
      <formula>"Cumplida (FT)"</formula>
    </cfRule>
    <cfRule type="cellIs" dxfId="856" priority="257" operator="equal">
      <formula>"Cumplida (DT)"</formula>
    </cfRule>
    <cfRule type="cellIs" dxfId="855" priority="258" operator="equal">
      <formula>"Sin Avance"</formula>
    </cfRule>
  </conditionalFormatting>
  <conditionalFormatting sqref="O19:O20">
    <cfRule type="cellIs" dxfId="854" priority="247" operator="equal">
      <formula>"Vencida"</formula>
    </cfRule>
    <cfRule type="cellIs" dxfId="853" priority="248" operator="equal">
      <formula>"No Cumplida"</formula>
    </cfRule>
    <cfRule type="cellIs" dxfId="852" priority="249" operator="equal">
      <formula>"En Avance"</formula>
    </cfRule>
    <cfRule type="cellIs" dxfId="851" priority="250" operator="equal">
      <formula>"Cumplida (FT)"</formula>
    </cfRule>
    <cfRule type="cellIs" dxfId="850" priority="251" operator="equal">
      <formula>"Cumplida (DT)"</formula>
    </cfRule>
    <cfRule type="cellIs" dxfId="849" priority="252" operator="equal">
      <formula>"Sin Avance"</formula>
    </cfRule>
  </conditionalFormatting>
  <conditionalFormatting sqref="O22:O23">
    <cfRule type="cellIs" dxfId="848" priority="241" operator="equal">
      <formula>"Vencida"</formula>
    </cfRule>
    <cfRule type="cellIs" dxfId="847" priority="242" operator="equal">
      <formula>"No Cumplida"</formula>
    </cfRule>
    <cfRule type="cellIs" dxfId="846" priority="243" operator="equal">
      <formula>"En Avance"</formula>
    </cfRule>
    <cfRule type="cellIs" dxfId="845" priority="244" operator="equal">
      <formula>"Cumplida (FT)"</formula>
    </cfRule>
    <cfRule type="cellIs" dxfId="844" priority="245" operator="equal">
      <formula>"Cumplida (DT)"</formula>
    </cfRule>
    <cfRule type="cellIs" dxfId="843" priority="246" operator="equal">
      <formula>"Sin Avance"</formula>
    </cfRule>
  </conditionalFormatting>
  <conditionalFormatting sqref="O25:O26">
    <cfRule type="cellIs" dxfId="842" priority="235" operator="equal">
      <formula>"Vencida"</formula>
    </cfRule>
    <cfRule type="cellIs" dxfId="841" priority="236" operator="equal">
      <formula>"No Cumplida"</formula>
    </cfRule>
    <cfRule type="cellIs" dxfId="840" priority="237" operator="equal">
      <formula>"En Avance"</formula>
    </cfRule>
    <cfRule type="cellIs" dxfId="839" priority="238" operator="equal">
      <formula>"Cumplida (FT)"</formula>
    </cfRule>
    <cfRule type="cellIs" dxfId="838" priority="239" operator="equal">
      <formula>"Cumplida (DT)"</formula>
    </cfRule>
    <cfRule type="cellIs" dxfId="837" priority="240" operator="equal">
      <formula>"Sin Avance"</formula>
    </cfRule>
  </conditionalFormatting>
  <conditionalFormatting sqref="O27">
    <cfRule type="cellIs" dxfId="836" priority="229" operator="equal">
      <formula>"Vencida"</formula>
    </cfRule>
    <cfRule type="cellIs" dxfId="835" priority="230" operator="equal">
      <formula>"No Cumplida"</formula>
    </cfRule>
    <cfRule type="cellIs" dxfId="834" priority="231" operator="equal">
      <formula>"En Avance"</formula>
    </cfRule>
    <cfRule type="cellIs" dxfId="833" priority="232" operator="equal">
      <formula>"Cumplida (FT)"</formula>
    </cfRule>
    <cfRule type="cellIs" dxfId="832" priority="233" operator="equal">
      <formula>"Cumplida (DT)"</formula>
    </cfRule>
    <cfRule type="cellIs" dxfId="831" priority="234" operator="equal">
      <formula>"Sin Avance"</formula>
    </cfRule>
  </conditionalFormatting>
  <conditionalFormatting sqref="O28">
    <cfRule type="cellIs" dxfId="830" priority="223" operator="equal">
      <formula>"Vencida"</formula>
    </cfRule>
    <cfRule type="cellIs" dxfId="829" priority="224" operator="equal">
      <formula>"No Cumplida"</formula>
    </cfRule>
    <cfRule type="cellIs" dxfId="828" priority="225" operator="equal">
      <formula>"En Avance"</formula>
    </cfRule>
    <cfRule type="cellIs" dxfId="827" priority="226" operator="equal">
      <formula>"Cumplida (FT)"</formula>
    </cfRule>
    <cfRule type="cellIs" dxfId="826" priority="227" operator="equal">
      <formula>"Cumplida (DT)"</formula>
    </cfRule>
    <cfRule type="cellIs" dxfId="825" priority="228" operator="equal">
      <formula>"Sin Avance"</formula>
    </cfRule>
  </conditionalFormatting>
  <conditionalFormatting sqref="O32 O34">
    <cfRule type="cellIs" dxfId="824" priority="217" operator="equal">
      <formula>"Vencida"</formula>
    </cfRule>
    <cfRule type="cellIs" dxfId="823" priority="218" operator="equal">
      <formula>"No Cumplida"</formula>
    </cfRule>
    <cfRule type="cellIs" dxfId="822" priority="219" operator="equal">
      <formula>"En Avance"</formula>
    </cfRule>
    <cfRule type="cellIs" dxfId="821" priority="220" operator="equal">
      <formula>"Cumplida (FT)"</formula>
    </cfRule>
    <cfRule type="cellIs" dxfId="820" priority="221" operator="equal">
      <formula>"Cumplida (DT)"</formula>
    </cfRule>
    <cfRule type="cellIs" dxfId="819" priority="222" operator="equal">
      <formula>"Sin Avance"</formula>
    </cfRule>
  </conditionalFormatting>
  <conditionalFormatting sqref="O36:O37">
    <cfRule type="cellIs" dxfId="818" priority="211" operator="equal">
      <formula>"Vencida"</formula>
    </cfRule>
    <cfRule type="cellIs" dxfId="817" priority="212" operator="equal">
      <formula>"No Cumplida"</formula>
    </cfRule>
    <cfRule type="cellIs" dxfId="816" priority="213" operator="equal">
      <formula>"En Avance"</formula>
    </cfRule>
    <cfRule type="cellIs" dxfId="815" priority="214" operator="equal">
      <formula>"Cumplida (FT)"</formula>
    </cfRule>
    <cfRule type="cellIs" dxfId="814" priority="215" operator="equal">
      <formula>"Cumplida (DT)"</formula>
    </cfRule>
    <cfRule type="cellIs" dxfId="813" priority="216" operator="equal">
      <formula>"Sin Avance"</formula>
    </cfRule>
  </conditionalFormatting>
  <conditionalFormatting sqref="O39">
    <cfRule type="cellIs" dxfId="812" priority="205" operator="equal">
      <formula>"Vencida"</formula>
    </cfRule>
    <cfRule type="cellIs" dxfId="811" priority="206" operator="equal">
      <formula>"No Cumplida"</formula>
    </cfRule>
    <cfRule type="cellIs" dxfId="810" priority="207" operator="equal">
      <formula>"En Avance"</formula>
    </cfRule>
    <cfRule type="cellIs" dxfId="809" priority="208" operator="equal">
      <formula>"Cumplida (FT)"</formula>
    </cfRule>
    <cfRule type="cellIs" dxfId="808" priority="209" operator="equal">
      <formula>"Cumplida (DT)"</formula>
    </cfRule>
    <cfRule type="cellIs" dxfId="807" priority="210" operator="equal">
      <formula>"Sin Avance"</formula>
    </cfRule>
  </conditionalFormatting>
  <conditionalFormatting sqref="O40">
    <cfRule type="cellIs" dxfId="806" priority="199" operator="equal">
      <formula>"Vencida"</formula>
    </cfRule>
    <cfRule type="cellIs" dxfId="805" priority="200" operator="equal">
      <formula>"No Cumplida"</formula>
    </cfRule>
    <cfRule type="cellIs" dxfId="804" priority="201" operator="equal">
      <formula>"En Avance"</formula>
    </cfRule>
    <cfRule type="cellIs" dxfId="803" priority="202" operator="equal">
      <formula>"Cumplida (FT)"</formula>
    </cfRule>
    <cfRule type="cellIs" dxfId="802" priority="203" operator="equal">
      <formula>"Cumplida (DT)"</formula>
    </cfRule>
    <cfRule type="cellIs" dxfId="801" priority="204" operator="equal">
      <formula>"Sin Avance"</formula>
    </cfRule>
  </conditionalFormatting>
  <conditionalFormatting sqref="O45:O46">
    <cfRule type="cellIs" dxfId="800" priority="193" operator="equal">
      <formula>"Vencida"</formula>
    </cfRule>
    <cfRule type="cellIs" dxfId="799" priority="194" operator="equal">
      <formula>"No Cumplida"</formula>
    </cfRule>
    <cfRule type="cellIs" dxfId="798" priority="195" operator="equal">
      <formula>"En Avance"</formula>
    </cfRule>
    <cfRule type="cellIs" dxfId="797" priority="196" operator="equal">
      <formula>"Cumplida (FT)"</formula>
    </cfRule>
    <cfRule type="cellIs" dxfId="796" priority="197" operator="equal">
      <formula>"Cumplida (DT)"</formula>
    </cfRule>
    <cfRule type="cellIs" dxfId="795" priority="198" operator="equal">
      <formula>"Sin Avance"</formula>
    </cfRule>
  </conditionalFormatting>
  <conditionalFormatting sqref="O33">
    <cfRule type="cellIs" dxfId="794" priority="187" operator="equal">
      <formula>"Vencida"</formula>
    </cfRule>
    <cfRule type="cellIs" dxfId="793" priority="188" operator="equal">
      <formula>"No Cumplida"</formula>
    </cfRule>
    <cfRule type="cellIs" dxfId="792" priority="189" operator="equal">
      <formula>"En Avance"</formula>
    </cfRule>
    <cfRule type="cellIs" dxfId="791" priority="190" operator="equal">
      <formula>"Cumplida (FT)"</formula>
    </cfRule>
    <cfRule type="cellIs" dxfId="790" priority="191" operator="equal">
      <formula>"Cumplida (DT)"</formula>
    </cfRule>
    <cfRule type="cellIs" dxfId="789" priority="192" operator="equal">
      <formula>"Sin Avance"</formula>
    </cfRule>
  </conditionalFormatting>
  <conditionalFormatting sqref="I13:I18">
    <cfRule type="cellIs" dxfId="788" priority="181" operator="equal">
      <formula>"Vencida"</formula>
    </cfRule>
    <cfRule type="cellIs" dxfId="787" priority="182" operator="equal">
      <formula>"No Cumplida"</formula>
    </cfRule>
    <cfRule type="cellIs" dxfId="786" priority="183" operator="equal">
      <formula>"En Avance"</formula>
    </cfRule>
    <cfRule type="cellIs" dxfId="785" priority="184" operator="equal">
      <formula>"Cumplida (FT)"</formula>
    </cfRule>
    <cfRule type="cellIs" dxfId="784" priority="185" operator="equal">
      <formula>"Cumplida (DT)"</formula>
    </cfRule>
    <cfRule type="cellIs" dxfId="783" priority="186" operator="equal">
      <formula>"Sin Avance"</formula>
    </cfRule>
  </conditionalFormatting>
  <conditionalFormatting sqref="I22:I25">
    <cfRule type="cellIs" dxfId="782" priority="175" operator="equal">
      <formula>"Vencida"</formula>
    </cfRule>
    <cfRule type="cellIs" dxfId="781" priority="176" operator="equal">
      <formula>"No Cumplida"</formula>
    </cfRule>
    <cfRule type="cellIs" dxfId="780" priority="177" operator="equal">
      <formula>"En Avance"</formula>
    </cfRule>
    <cfRule type="cellIs" dxfId="779" priority="178" operator="equal">
      <formula>"Cumplida (FT)"</formula>
    </cfRule>
    <cfRule type="cellIs" dxfId="778" priority="179" operator="equal">
      <formula>"Cumplida (DT)"</formula>
    </cfRule>
    <cfRule type="cellIs" dxfId="777" priority="180" operator="equal">
      <formula>"Sin Avance"</formula>
    </cfRule>
  </conditionalFormatting>
  <conditionalFormatting sqref="I30:I32">
    <cfRule type="cellIs" dxfId="776" priority="169" operator="equal">
      <formula>"Vencida"</formula>
    </cfRule>
    <cfRule type="cellIs" dxfId="775" priority="170" operator="equal">
      <formula>"No Cumplida"</formula>
    </cfRule>
    <cfRule type="cellIs" dxfId="774" priority="171" operator="equal">
      <formula>"En Avance"</formula>
    </cfRule>
    <cfRule type="cellIs" dxfId="773" priority="172" operator="equal">
      <formula>"Cumplida (FT)"</formula>
    </cfRule>
    <cfRule type="cellIs" dxfId="772" priority="173" operator="equal">
      <formula>"Cumplida (DT)"</formula>
    </cfRule>
    <cfRule type="cellIs" dxfId="771" priority="174" operator="equal">
      <formula>"Sin Avance"</formula>
    </cfRule>
  </conditionalFormatting>
  <conditionalFormatting sqref="I33">
    <cfRule type="cellIs" dxfId="770" priority="163" operator="equal">
      <formula>"Vencida"</formula>
    </cfRule>
    <cfRule type="cellIs" dxfId="769" priority="164" operator="equal">
      <formula>"No Cumplida"</formula>
    </cfRule>
    <cfRule type="cellIs" dxfId="768" priority="165" operator="equal">
      <formula>"En Avance"</formula>
    </cfRule>
    <cfRule type="cellIs" dxfId="767" priority="166" operator="equal">
      <formula>"Cumplida (FT)"</formula>
    </cfRule>
    <cfRule type="cellIs" dxfId="766" priority="167" operator="equal">
      <formula>"Cumplida (DT)"</formula>
    </cfRule>
    <cfRule type="cellIs" dxfId="765" priority="168" operator="equal">
      <formula>"Sin Avance"</formula>
    </cfRule>
  </conditionalFormatting>
  <conditionalFormatting sqref="I36:I39">
    <cfRule type="cellIs" dxfId="764" priority="157" operator="equal">
      <formula>"Vencida"</formula>
    </cfRule>
    <cfRule type="cellIs" dxfId="763" priority="158" operator="equal">
      <formula>"No Cumplida"</formula>
    </cfRule>
    <cfRule type="cellIs" dxfId="762" priority="159" operator="equal">
      <formula>"En Avance"</formula>
    </cfRule>
    <cfRule type="cellIs" dxfId="761" priority="160" operator="equal">
      <formula>"Cumplida (FT)"</formula>
    </cfRule>
    <cfRule type="cellIs" dxfId="760" priority="161" operator="equal">
      <formula>"Cumplida (DT)"</formula>
    </cfRule>
    <cfRule type="cellIs" dxfId="759" priority="162" operator="equal">
      <formula>"Sin Avance"</formula>
    </cfRule>
  </conditionalFormatting>
  <conditionalFormatting sqref="I43:I45">
    <cfRule type="cellIs" dxfId="758" priority="151" operator="equal">
      <formula>"Vencida"</formula>
    </cfRule>
    <cfRule type="cellIs" dxfId="757" priority="152" operator="equal">
      <formula>"No Cumplida"</formula>
    </cfRule>
    <cfRule type="cellIs" dxfId="756" priority="153" operator="equal">
      <formula>"En Avance"</formula>
    </cfRule>
    <cfRule type="cellIs" dxfId="755" priority="154" operator="equal">
      <formula>"Cumplida (FT)"</formula>
    </cfRule>
    <cfRule type="cellIs" dxfId="754" priority="155" operator="equal">
      <formula>"Cumplida (DT)"</formula>
    </cfRule>
    <cfRule type="cellIs" dxfId="753" priority="156" operator="equal">
      <formula>"Sin Avance"</formula>
    </cfRule>
  </conditionalFormatting>
  <conditionalFormatting sqref="O13">
    <cfRule type="cellIs" dxfId="752" priority="145" operator="equal">
      <formula>"Vencida"</formula>
    </cfRule>
    <cfRule type="cellIs" dxfId="751" priority="146" operator="equal">
      <formula>"No Cumplida"</formula>
    </cfRule>
    <cfRule type="cellIs" dxfId="750" priority="147" operator="equal">
      <formula>"En Avance"</formula>
    </cfRule>
    <cfRule type="cellIs" dxfId="749" priority="148" operator="equal">
      <formula>"Cumplida (FT)"</formula>
    </cfRule>
    <cfRule type="cellIs" dxfId="748" priority="149" operator="equal">
      <formula>"Cumplida (DT)"</formula>
    </cfRule>
    <cfRule type="cellIs" dxfId="747" priority="150" operator="equal">
      <formula>"Sin Avance"</formula>
    </cfRule>
  </conditionalFormatting>
  <conditionalFormatting sqref="O14:O16">
    <cfRule type="cellIs" dxfId="746" priority="139" operator="equal">
      <formula>"Vencida"</formula>
    </cfRule>
    <cfRule type="cellIs" dxfId="745" priority="140" operator="equal">
      <formula>"No Cumplida"</formula>
    </cfRule>
    <cfRule type="cellIs" dxfId="744" priority="141" operator="equal">
      <formula>"En Avance"</formula>
    </cfRule>
    <cfRule type="cellIs" dxfId="743" priority="142" operator="equal">
      <formula>"Cumplida (FT)"</formula>
    </cfRule>
    <cfRule type="cellIs" dxfId="742" priority="143" operator="equal">
      <formula>"Cumplida (DT)"</formula>
    </cfRule>
    <cfRule type="cellIs" dxfId="741" priority="144" operator="equal">
      <formula>"Sin Avance"</formula>
    </cfRule>
  </conditionalFormatting>
  <conditionalFormatting sqref="O18">
    <cfRule type="cellIs" dxfId="740" priority="133" operator="equal">
      <formula>"Vencida"</formula>
    </cfRule>
    <cfRule type="cellIs" dxfId="739" priority="134" operator="equal">
      <formula>"No Cumplida"</formula>
    </cfRule>
    <cfRule type="cellIs" dxfId="738" priority="135" operator="equal">
      <formula>"En Avance"</formula>
    </cfRule>
    <cfRule type="cellIs" dxfId="737" priority="136" operator="equal">
      <formula>"Cumplida (FT)"</formula>
    </cfRule>
    <cfRule type="cellIs" dxfId="736" priority="137" operator="equal">
      <formula>"Cumplida (DT)"</formula>
    </cfRule>
    <cfRule type="cellIs" dxfId="735" priority="138" operator="equal">
      <formula>"Sin Avance"</formula>
    </cfRule>
  </conditionalFormatting>
  <conditionalFormatting sqref="O24">
    <cfRule type="cellIs" dxfId="734" priority="127" operator="equal">
      <formula>"Vencida"</formula>
    </cfRule>
    <cfRule type="cellIs" dxfId="733" priority="128" operator="equal">
      <formula>"No Cumplida"</formula>
    </cfRule>
    <cfRule type="cellIs" dxfId="732" priority="129" operator="equal">
      <formula>"En Avance"</formula>
    </cfRule>
    <cfRule type="cellIs" dxfId="731" priority="130" operator="equal">
      <formula>"Cumplida (FT)"</formula>
    </cfRule>
    <cfRule type="cellIs" dxfId="730" priority="131" operator="equal">
      <formula>"Cumplida (DT)"</formula>
    </cfRule>
    <cfRule type="cellIs" dxfId="729" priority="132" operator="equal">
      <formula>"Sin Avance"</formula>
    </cfRule>
  </conditionalFormatting>
  <conditionalFormatting sqref="O30">
    <cfRule type="cellIs" dxfId="728" priority="121" operator="equal">
      <formula>"Vencida"</formula>
    </cfRule>
    <cfRule type="cellIs" dxfId="727" priority="122" operator="equal">
      <formula>"No Cumplida"</formula>
    </cfRule>
    <cfRule type="cellIs" dxfId="726" priority="123" operator="equal">
      <formula>"En Avance"</formula>
    </cfRule>
    <cfRule type="cellIs" dxfId="725" priority="124" operator="equal">
      <formula>"Cumplida (FT)"</formula>
    </cfRule>
    <cfRule type="cellIs" dxfId="724" priority="125" operator="equal">
      <formula>"Cumplida (DT)"</formula>
    </cfRule>
    <cfRule type="cellIs" dxfId="723" priority="126" operator="equal">
      <formula>"Sin Avance"</formula>
    </cfRule>
  </conditionalFormatting>
  <conditionalFormatting sqref="O31">
    <cfRule type="cellIs" dxfId="722" priority="115" operator="equal">
      <formula>"Vencida"</formula>
    </cfRule>
    <cfRule type="cellIs" dxfId="721" priority="116" operator="equal">
      <formula>"No Cumplida"</formula>
    </cfRule>
    <cfRule type="cellIs" dxfId="720" priority="117" operator="equal">
      <formula>"En Avance"</formula>
    </cfRule>
    <cfRule type="cellIs" dxfId="719" priority="118" operator="equal">
      <formula>"Cumplida (FT)"</formula>
    </cfRule>
    <cfRule type="cellIs" dxfId="718" priority="119" operator="equal">
      <formula>"Cumplida (DT)"</formula>
    </cfRule>
    <cfRule type="cellIs" dxfId="717" priority="120" operator="equal">
      <formula>"Sin Avance"</formula>
    </cfRule>
  </conditionalFormatting>
  <conditionalFormatting sqref="O38">
    <cfRule type="cellIs" dxfId="716" priority="109" operator="equal">
      <formula>"Vencida"</formula>
    </cfRule>
    <cfRule type="cellIs" dxfId="715" priority="110" operator="equal">
      <formula>"No Cumplida"</formula>
    </cfRule>
    <cfRule type="cellIs" dxfId="714" priority="111" operator="equal">
      <formula>"En Avance"</formula>
    </cfRule>
    <cfRule type="cellIs" dxfId="713" priority="112" operator="equal">
      <formula>"Cumplida (FT)"</formula>
    </cfRule>
    <cfRule type="cellIs" dxfId="712" priority="113" operator="equal">
      <formula>"Cumplida (DT)"</formula>
    </cfRule>
    <cfRule type="cellIs" dxfId="711" priority="114" operator="equal">
      <formula>"Sin Avance"</formula>
    </cfRule>
  </conditionalFormatting>
  <conditionalFormatting sqref="O44">
    <cfRule type="cellIs" dxfId="710" priority="103" operator="equal">
      <formula>"Vencida"</formula>
    </cfRule>
    <cfRule type="cellIs" dxfId="709" priority="104" operator="equal">
      <formula>"No Cumplida"</formula>
    </cfRule>
    <cfRule type="cellIs" dxfId="708" priority="105" operator="equal">
      <formula>"En Avance"</formula>
    </cfRule>
    <cfRule type="cellIs" dxfId="707" priority="106" operator="equal">
      <formula>"Cumplida (FT)"</formula>
    </cfRule>
    <cfRule type="cellIs" dxfId="706" priority="107" operator="equal">
      <formula>"Cumplida (DT)"</formula>
    </cfRule>
    <cfRule type="cellIs" dxfId="705" priority="108" operator="equal">
      <formula>"Sin Avance"</formula>
    </cfRule>
  </conditionalFormatting>
  <conditionalFormatting sqref="O43">
    <cfRule type="cellIs" dxfId="704" priority="97" operator="equal">
      <formula>"Vencida"</formula>
    </cfRule>
    <cfRule type="cellIs" dxfId="703" priority="98" operator="equal">
      <formula>"No Cumplida"</formula>
    </cfRule>
    <cfRule type="cellIs" dxfId="702" priority="99" operator="equal">
      <formula>"En Avance"</formula>
    </cfRule>
    <cfRule type="cellIs" dxfId="701" priority="100" operator="equal">
      <formula>"Cumplida (FT)"</formula>
    </cfRule>
    <cfRule type="cellIs" dxfId="700" priority="101" operator="equal">
      <formula>"Cumplida (DT)"</formula>
    </cfRule>
    <cfRule type="cellIs" dxfId="699" priority="102" operator="equal">
      <formula>"Sin Avance"</formula>
    </cfRule>
  </conditionalFormatting>
  <conditionalFormatting sqref="U13">
    <cfRule type="cellIs" dxfId="698" priority="91" operator="equal">
      <formula>"Vencida"</formula>
    </cfRule>
    <cfRule type="cellIs" dxfId="697" priority="92" operator="equal">
      <formula>"No Cumplida"</formula>
    </cfRule>
    <cfRule type="cellIs" dxfId="696" priority="93" operator="equal">
      <formula>"En Avance"</formula>
    </cfRule>
    <cfRule type="cellIs" dxfId="695" priority="94" operator="equal">
      <formula>"Cumplida (FT)"</formula>
    </cfRule>
    <cfRule type="cellIs" dxfId="694" priority="95" operator="equal">
      <formula>"Cumplida (DT)"</formula>
    </cfRule>
    <cfRule type="cellIs" dxfId="693" priority="96" operator="equal">
      <formula>"Sin Avance"</formula>
    </cfRule>
  </conditionalFormatting>
  <conditionalFormatting sqref="U14:U16">
    <cfRule type="cellIs" dxfId="692" priority="85" operator="equal">
      <formula>"Vencida"</formula>
    </cfRule>
    <cfRule type="cellIs" dxfId="691" priority="86" operator="equal">
      <formula>"No Cumplida"</formula>
    </cfRule>
    <cfRule type="cellIs" dxfId="690" priority="87" operator="equal">
      <formula>"En Avance"</formula>
    </cfRule>
    <cfRule type="cellIs" dxfId="689" priority="88" operator="equal">
      <formula>"Cumplida (FT)"</formula>
    </cfRule>
    <cfRule type="cellIs" dxfId="688" priority="89" operator="equal">
      <formula>"Cumplida (DT)"</formula>
    </cfRule>
    <cfRule type="cellIs" dxfId="687" priority="90" operator="equal">
      <formula>"Sin Avance"</formula>
    </cfRule>
  </conditionalFormatting>
  <conditionalFormatting sqref="U22">
    <cfRule type="cellIs" dxfId="686" priority="79" operator="equal">
      <formula>"Vencida"</formula>
    </cfRule>
    <cfRule type="cellIs" dxfId="685" priority="80" operator="equal">
      <formula>"No Cumplida"</formula>
    </cfRule>
    <cfRule type="cellIs" dxfId="684" priority="81" operator="equal">
      <formula>"En Avance"</formula>
    </cfRule>
    <cfRule type="cellIs" dxfId="683" priority="82" operator="equal">
      <formula>"Cumplida (FT)"</formula>
    </cfRule>
    <cfRule type="cellIs" dxfId="682" priority="83" operator="equal">
      <formula>"Cumplida (DT)"</formula>
    </cfRule>
    <cfRule type="cellIs" dxfId="681" priority="84" operator="equal">
      <formula>"Sin Avance"</formula>
    </cfRule>
  </conditionalFormatting>
  <conditionalFormatting sqref="U23">
    <cfRule type="cellIs" dxfId="680" priority="73" operator="equal">
      <formula>"Vencida"</formula>
    </cfRule>
    <cfRule type="cellIs" dxfId="679" priority="74" operator="equal">
      <formula>"No Cumplida"</formula>
    </cfRule>
    <cfRule type="cellIs" dxfId="678" priority="75" operator="equal">
      <formula>"En Avance"</formula>
    </cfRule>
    <cfRule type="cellIs" dxfId="677" priority="76" operator="equal">
      <formula>"Cumplida (FT)"</formula>
    </cfRule>
    <cfRule type="cellIs" dxfId="676" priority="77" operator="equal">
      <formula>"Cumplida (DT)"</formula>
    </cfRule>
    <cfRule type="cellIs" dxfId="675" priority="78" operator="equal">
      <formula>"Sin Avance"</formula>
    </cfRule>
  </conditionalFormatting>
  <conditionalFormatting sqref="U24">
    <cfRule type="cellIs" dxfId="674" priority="67" operator="equal">
      <formula>"Vencida"</formula>
    </cfRule>
    <cfRule type="cellIs" dxfId="673" priority="68" operator="equal">
      <formula>"No Cumplida"</formula>
    </cfRule>
    <cfRule type="cellIs" dxfId="672" priority="69" operator="equal">
      <formula>"En Avance"</formula>
    </cfRule>
    <cfRule type="cellIs" dxfId="671" priority="70" operator="equal">
      <formula>"Cumplida (FT)"</formula>
    </cfRule>
    <cfRule type="cellIs" dxfId="670" priority="71" operator="equal">
      <formula>"Cumplida (DT)"</formula>
    </cfRule>
    <cfRule type="cellIs" dxfId="669" priority="72" operator="equal">
      <formula>"Sin Avance"</formula>
    </cfRule>
  </conditionalFormatting>
  <conditionalFormatting sqref="U30">
    <cfRule type="cellIs" dxfId="668" priority="61" operator="equal">
      <formula>"Vencida"</formula>
    </cfRule>
    <cfRule type="cellIs" dxfId="667" priority="62" operator="equal">
      <formula>"No Cumplida"</formula>
    </cfRule>
    <cfRule type="cellIs" dxfId="666" priority="63" operator="equal">
      <formula>"En Avance"</formula>
    </cfRule>
    <cfRule type="cellIs" dxfId="665" priority="64" operator="equal">
      <formula>"Cumplida (FT)"</formula>
    </cfRule>
    <cfRule type="cellIs" dxfId="664" priority="65" operator="equal">
      <formula>"Cumplida (DT)"</formula>
    </cfRule>
    <cfRule type="cellIs" dxfId="663" priority="66" operator="equal">
      <formula>"Sin Avance"</formula>
    </cfRule>
  </conditionalFormatting>
  <conditionalFormatting sqref="U32">
    <cfRule type="cellIs" dxfId="662" priority="55" operator="equal">
      <formula>"Vencida"</formula>
    </cfRule>
    <cfRule type="cellIs" dxfId="661" priority="56" operator="equal">
      <formula>"No Cumplida"</formula>
    </cfRule>
    <cfRule type="cellIs" dxfId="660" priority="57" operator="equal">
      <formula>"En Avance"</formula>
    </cfRule>
    <cfRule type="cellIs" dxfId="659" priority="58" operator="equal">
      <formula>"Cumplida (FT)"</formula>
    </cfRule>
    <cfRule type="cellIs" dxfId="658" priority="59" operator="equal">
      <formula>"Cumplida (DT)"</formula>
    </cfRule>
    <cfRule type="cellIs" dxfId="657" priority="60" operator="equal">
      <formula>"Sin Avance"</formula>
    </cfRule>
  </conditionalFormatting>
  <conditionalFormatting sqref="U33">
    <cfRule type="cellIs" dxfId="656" priority="49" operator="equal">
      <formula>"Vencida"</formula>
    </cfRule>
    <cfRule type="cellIs" dxfId="655" priority="50" operator="equal">
      <formula>"No Cumplida"</formula>
    </cfRule>
    <cfRule type="cellIs" dxfId="654" priority="51" operator="equal">
      <formula>"En Avance"</formula>
    </cfRule>
    <cfRule type="cellIs" dxfId="653" priority="52" operator="equal">
      <formula>"Cumplida (FT)"</formula>
    </cfRule>
    <cfRule type="cellIs" dxfId="652" priority="53" operator="equal">
      <formula>"Cumplida (DT)"</formula>
    </cfRule>
    <cfRule type="cellIs" dxfId="651" priority="54" operator="equal">
      <formula>"Sin Avance"</formula>
    </cfRule>
  </conditionalFormatting>
  <conditionalFormatting sqref="U36">
    <cfRule type="cellIs" dxfId="650" priority="43" operator="equal">
      <formula>"Vencida"</formula>
    </cfRule>
    <cfRule type="cellIs" dxfId="649" priority="44" operator="equal">
      <formula>"No Cumplida"</formula>
    </cfRule>
    <cfRule type="cellIs" dxfId="648" priority="45" operator="equal">
      <formula>"En Avance"</formula>
    </cfRule>
    <cfRule type="cellIs" dxfId="647" priority="46" operator="equal">
      <formula>"Cumplida (FT)"</formula>
    </cfRule>
    <cfRule type="cellIs" dxfId="646" priority="47" operator="equal">
      <formula>"Cumplida (DT)"</formula>
    </cfRule>
    <cfRule type="cellIs" dxfId="645" priority="48" operator="equal">
      <formula>"Sin Avance"</formula>
    </cfRule>
  </conditionalFormatting>
  <conditionalFormatting sqref="U37">
    <cfRule type="cellIs" dxfId="644" priority="37" operator="equal">
      <formula>"Vencida"</formula>
    </cfRule>
    <cfRule type="cellIs" dxfId="643" priority="38" operator="equal">
      <formula>"No Cumplida"</formula>
    </cfRule>
    <cfRule type="cellIs" dxfId="642" priority="39" operator="equal">
      <formula>"En Avance"</formula>
    </cfRule>
    <cfRule type="cellIs" dxfId="641" priority="40" operator="equal">
      <formula>"Cumplida (FT)"</formula>
    </cfRule>
    <cfRule type="cellIs" dxfId="640" priority="41" operator="equal">
      <formula>"Cumplida (DT)"</formula>
    </cfRule>
    <cfRule type="cellIs" dxfId="639" priority="42" operator="equal">
      <formula>"Sin Avance"</formula>
    </cfRule>
  </conditionalFormatting>
  <conditionalFormatting sqref="U38">
    <cfRule type="cellIs" dxfId="638" priority="31" operator="equal">
      <formula>"Vencida"</formula>
    </cfRule>
    <cfRule type="cellIs" dxfId="637" priority="32" operator="equal">
      <formula>"No Cumplida"</formula>
    </cfRule>
    <cfRule type="cellIs" dxfId="636" priority="33" operator="equal">
      <formula>"En Avance"</formula>
    </cfRule>
    <cfRule type="cellIs" dxfId="635" priority="34" operator="equal">
      <formula>"Cumplida (FT)"</formula>
    </cfRule>
    <cfRule type="cellIs" dxfId="634" priority="35" operator="equal">
      <formula>"Cumplida (DT)"</formula>
    </cfRule>
    <cfRule type="cellIs" dxfId="633" priority="36" operator="equal">
      <formula>"Sin Avance"</formula>
    </cfRule>
  </conditionalFormatting>
  <conditionalFormatting sqref="U39">
    <cfRule type="cellIs" dxfId="632" priority="25" operator="equal">
      <formula>"Vencida"</formula>
    </cfRule>
    <cfRule type="cellIs" dxfId="631" priority="26" operator="equal">
      <formula>"No Cumplida"</formula>
    </cfRule>
    <cfRule type="cellIs" dxfId="630" priority="27" operator="equal">
      <formula>"En Avance"</formula>
    </cfRule>
    <cfRule type="cellIs" dxfId="629" priority="28" operator="equal">
      <formula>"Cumplida (FT)"</formula>
    </cfRule>
    <cfRule type="cellIs" dxfId="628" priority="29" operator="equal">
      <formula>"Cumplida (DT)"</formula>
    </cfRule>
    <cfRule type="cellIs" dxfId="627" priority="30" operator="equal">
      <formula>"Sin Avance"</formula>
    </cfRule>
  </conditionalFormatting>
  <conditionalFormatting sqref="U44">
    <cfRule type="cellIs" dxfId="626" priority="19" operator="equal">
      <formula>"Vencida"</formula>
    </cfRule>
    <cfRule type="cellIs" dxfId="625" priority="20" operator="equal">
      <formula>"No Cumplida"</formula>
    </cfRule>
    <cfRule type="cellIs" dxfId="624" priority="21" operator="equal">
      <formula>"En Avance"</formula>
    </cfRule>
    <cfRule type="cellIs" dxfId="623" priority="22" operator="equal">
      <formula>"Cumplida (FT)"</formula>
    </cfRule>
    <cfRule type="cellIs" dxfId="622" priority="23" operator="equal">
      <formula>"Cumplida (DT)"</formula>
    </cfRule>
    <cfRule type="cellIs" dxfId="621" priority="24" operator="equal">
      <formula>"Sin Avance"</formula>
    </cfRule>
  </conditionalFormatting>
  <conditionalFormatting sqref="U43">
    <cfRule type="cellIs" dxfId="620" priority="7" operator="equal">
      <formula>"Vencida"</formula>
    </cfRule>
    <cfRule type="cellIs" dxfId="619" priority="8" operator="equal">
      <formula>"No Cumplida"</formula>
    </cfRule>
    <cfRule type="cellIs" dxfId="618" priority="9" operator="equal">
      <formula>"En Avance"</formula>
    </cfRule>
    <cfRule type="cellIs" dxfId="617" priority="10" operator="equal">
      <formula>"Cumplida (FT)"</formula>
    </cfRule>
    <cfRule type="cellIs" dxfId="616" priority="11" operator="equal">
      <formula>"Cumplida (DT)"</formula>
    </cfRule>
    <cfRule type="cellIs" dxfId="615" priority="12" operator="equal">
      <formula>"Sin Avance"</formula>
    </cfRule>
  </conditionalFormatting>
  <conditionalFormatting sqref="U45">
    <cfRule type="cellIs" dxfId="614" priority="1" operator="equal">
      <formula>"Vencida"</formula>
    </cfRule>
    <cfRule type="cellIs" dxfId="613" priority="2" operator="equal">
      <formula>"No Cumplida"</formula>
    </cfRule>
    <cfRule type="cellIs" dxfId="612" priority="3" operator="equal">
      <formula>"En Avance"</formula>
    </cfRule>
    <cfRule type="cellIs" dxfId="611" priority="4" operator="equal">
      <formula>"Cumplida (FT)"</formula>
    </cfRule>
    <cfRule type="cellIs" dxfId="610" priority="5" operator="equal">
      <formula>"Cumplida (DT)"</formula>
    </cfRule>
    <cfRule type="cellIs" dxfId="609" priority="6" operator="equal">
      <formula>"Sin Avance"</formula>
    </cfRule>
  </conditionalFormatting>
  <dataValidations count="2">
    <dataValidation type="list" allowBlank="1" showInputMessage="1" showErrorMessage="1" sqref="U40:U41 U34 U25:U28 U17:U20 U22 U31 U38 U46">
      <formula1>Califica2</formula1>
    </dataValidation>
    <dataValidation type="list" allowBlank="1" showInputMessage="1" showErrorMessage="1" sqref="I22:I28 I13:I20 I30:I34 I36:I41 O30:O34 I43:I46 O13:O20 O36:O41 O22:O28 O43:O46 U13:U16 U23:U24 U30 U32:U33 U36:U37 U39 U43:U45">
      <formula1>Califica</formula1>
    </dataValidation>
  </dataValidations>
  <printOptions horizontalCentered="1"/>
  <pageMargins left="0.23622047244094491" right="0.23622047244094491" top="0.74803149606299213" bottom="0.74803149606299213" header="0.31496062992125984" footer="0.31496062992125984"/>
  <pageSetup paperSize="5" scale="32" fitToHeight="0" orientation="landscape" r:id="rId1"/>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1" max="20" man="1"/>
  </rowBreaks>
  <legacyDrawing r:id="rId2"/>
  <picture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topLeftCell="B7" zoomScale="55" zoomScaleNormal="55" zoomScaleSheetLayoutView="55" workbookViewId="0">
      <pane xSplit="5" ySplit="6" topLeftCell="T33" activePane="bottomRight" state="frozen"/>
      <selection activeCell="B7" sqref="B7"/>
      <selection pane="topRight" activeCell="G7" sqref="G7"/>
      <selection pane="bottomLeft" activeCell="B13" sqref="B13"/>
      <selection pane="bottomRight" activeCell="T31" activeCellId="4" sqref="T12:U12 T15:U15 T24:U24 T26:U26 T31:U31"/>
    </sheetView>
  </sheetViews>
  <sheetFormatPr baseColWidth="10" defaultColWidth="0" defaultRowHeight="15.75" zeroHeight="1" x14ac:dyDescent="0.25"/>
  <cols>
    <col min="1" max="1" width="23" style="496" customWidth="1"/>
    <col min="2" max="2" width="5" style="497" customWidth="1"/>
    <col min="3" max="3" width="49" style="496" customWidth="1"/>
    <col min="4" max="4" width="26.5703125" style="496" customWidth="1"/>
    <col min="5" max="5" width="24.5703125" style="496" customWidth="1"/>
    <col min="6" max="6" width="14.7109375" style="498" customWidth="1"/>
    <col min="7" max="7" width="1.42578125" style="497" customWidth="1"/>
    <col min="8" max="8" width="12.5703125" style="497" customWidth="1"/>
    <col min="9" max="9" width="19.28515625" style="497" customWidth="1"/>
    <col min="10" max="10" width="15.42578125" style="497" customWidth="1"/>
    <col min="11" max="11" width="15.7109375" style="497" customWidth="1"/>
    <col min="12" max="12" width="117.28515625" style="499" customWidth="1"/>
    <col min="13" max="13" width="1.42578125" style="497" customWidth="1"/>
    <col min="14" max="15" width="13.42578125" style="497" customWidth="1"/>
    <col min="16" max="16" width="15.5703125" style="497" customWidth="1"/>
    <col min="17" max="17" width="15.7109375" style="497" customWidth="1"/>
    <col min="18" max="18" width="97.42578125" style="499" customWidth="1"/>
    <col min="19" max="19" width="1.42578125" style="500" customWidth="1"/>
    <col min="20" max="21" width="13.28515625" style="497" customWidth="1"/>
    <col min="22" max="22" width="14.5703125" style="497" customWidth="1"/>
    <col min="23" max="23" width="15.7109375" style="497" customWidth="1"/>
    <col min="24" max="24" width="88.85546875" style="497" customWidth="1"/>
    <col min="25" max="25" width="11.42578125" style="497" customWidth="1"/>
    <col min="26" max="16384" width="11.42578125" style="497" hidden="1"/>
  </cols>
  <sheetData>
    <row r="1" spans="1:24" x14ac:dyDescent="0.25"/>
    <row r="2" spans="1:24" x14ac:dyDescent="0.25">
      <c r="A2" s="501" t="s">
        <v>70</v>
      </c>
      <c r="B2" s="501"/>
      <c r="C2" s="502"/>
      <c r="D2" s="502"/>
      <c r="E2" s="502"/>
      <c r="F2" s="502"/>
      <c r="G2" s="502"/>
      <c r="H2" s="502"/>
      <c r="I2" s="502"/>
      <c r="J2" s="502"/>
      <c r="K2" s="502"/>
      <c r="L2" s="502"/>
      <c r="M2" s="502"/>
      <c r="N2" s="502"/>
      <c r="O2" s="502"/>
      <c r="P2" s="502"/>
      <c r="Q2" s="502"/>
      <c r="R2" s="502"/>
      <c r="S2" s="503"/>
      <c r="T2" s="502"/>
      <c r="U2" s="502"/>
      <c r="V2" s="502"/>
      <c r="W2" s="502"/>
      <c r="X2" s="502"/>
    </row>
    <row r="3" spans="1:24" x14ac:dyDescent="0.25">
      <c r="B3" s="504"/>
      <c r="C3" s="505"/>
    </row>
    <row r="4" spans="1:24" x14ac:dyDescent="0.25">
      <c r="A4" s="506" t="s">
        <v>13</v>
      </c>
      <c r="B4" s="506"/>
      <c r="C4" s="507" t="s">
        <v>90</v>
      </c>
    </row>
    <row r="5" spans="1:24" x14ac:dyDescent="0.25">
      <c r="A5" s="506" t="s">
        <v>91</v>
      </c>
      <c r="B5" s="506"/>
      <c r="C5" s="508">
        <v>2018</v>
      </c>
    </row>
    <row r="6" spans="1:24" x14ac:dyDescent="0.25">
      <c r="A6" s="509" t="s">
        <v>92</v>
      </c>
      <c r="B6" s="509"/>
      <c r="C6" s="510" t="s">
        <v>816</v>
      </c>
    </row>
    <row r="7" spans="1:24" x14ac:dyDescent="0.25"/>
    <row r="8" spans="1:24" ht="16.5" thickBot="1" x14ac:dyDescent="0.3">
      <c r="G8" s="500"/>
    </row>
    <row r="9" spans="1:24" ht="16.5" thickBot="1" x14ac:dyDescent="0.3">
      <c r="A9" s="779" t="s">
        <v>71</v>
      </c>
      <c r="B9" s="780"/>
      <c r="C9" s="780"/>
      <c r="D9" s="780"/>
      <c r="E9" s="780"/>
      <c r="F9" s="781"/>
      <c r="G9" s="512"/>
      <c r="H9" s="779" t="s">
        <v>7</v>
      </c>
      <c r="I9" s="780"/>
      <c r="J9" s="780"/>
      <c r="K9" s="780"/>
      <c r="L9" s="781"/>
      <c r="N9" s="779" t="s">
        <v>8</v>
      </c>
      <c r="O9" s="780"/>
      <c r="P9" s="780"/>
      <c r="Q9" s="780"/>
      <c r="R9" s="781"/>
      <c r="T9" s="779" t="s">
        <v>9</v>
      </c>
      <c r="U9" s="780"/>
      <c r="V9" s="780"/>
      <c r="W9" s="780"/>
      <c r="X9" s="781"/>
    </row>
    <row r="10" spans="1:24" ht="38.1" customHeight="1" thickBot="1" x14ac:dyDescent="0.3">
      <c r="A10" s="568" t="s">
        <v>84</v>
      </c>
      <c r="B10" s="788" t="s">
        <v>879</v>
      </c>
      <c r="C10" s="789"/>
      <c r="D10" s="789"/>
      <c r="E10" s="789"/>
      <c r="F10" s="790"/>
      <c r="G10" s="514"/>
      <c r="H10" s="569" t="s">
        <v>156</v>
      </c>
      <c r="I10" s="570"/>
      <c r="J10" s="571">
        <v>43220</v>
      </c>
      <c r="K10" s="774" t="s">
        <v>151</v>
      </c>
      <c r="L10" s="783" t="s">
        <v>0</v>
      </c>
      <c r="N10" s="569" t="s">
        <v>156</v>
      </c>
      <c r="O10" s="570"/>
      <c r="P10" s="571">
        <v>43343</v>
      </c>
      <c r="Q10" s="774" t="s">
        <v>151</v>
      </c>
      <c r="R10" s="783" t="s">
        <v>0</v>
      </c>
      <c r="T10" s="569" t="s">
        <v>156</v>
      </c>
      <c r="U10" s="570"/>
      <c r="V10" s="571">
        <v>43465</v>
      </c>
      <c r="W10" s="774" t="s">
        <v>151</v>
      </c>
      <c r="X10" s="783" t="s">
        <v>0</v>
      </c>
    </row>
    <row r="11" spans="1:24" ht="48" thickBot="1" x14ac:dyDescent="0.3">
      <c r="A11" s="572" t="s">
        <v>11</v>
      </c>
      <c r="B11" s="784" t="s">
        <v>78</v>
      </c>
      <c r="C11" s="781"/>
      <c r="D11" s="520" t="s">
        <v>79</v>
      </c>
      <c r="E11" s="520" t="s">
        <v>80</v>
      </c>
      <c r="F11" s="521" t="s">
        <v>81</v>
      </c>
      <c r="H11" s="573" t="s">
        <v>12</v>
      </c>
      <c r="I11" s="574" t="s">
        <v>10</v>
      </c>
      <c r="J11" s="574" t="s">
        <v>83</v>
      </c>
      <c r="K11" s="782"/>
      <c r="L11" s="782"/>
      <c r="N11" s="573" t="s">
        <v>12</v>
      </c>
      <c r="O11" s="574" t="s">
        <v>10</v>
      </c>
      <c r="P11" s="574" t="s">
        <v>83</v>
      </c>
      <c r="Q11" s="782"/>
      <c r="R11" s="782"/>
      <c r="T11" s="573" t="s">
        <v>12</v>
      </c>
      <c r="U11" s="574" t="s">
        <v>10</v>
      </c>
      <c r="V11" s="574" t="s">
        <v>83</v>
      </c>
      <c r="W11" s="782"/>
      <c r="X11" s="782"/>
    </row>
    <row r="12" spans="1:24" s="542" customFormat="1" ht="30" customHeight="1" thickBot="1" x14ac:dyDescent="0.3">
      <c r="A12" s="765" t="s">
        <v>73</v>
      </c>
      <c r="B12" s="575"/>
      <c r="C12" s="576" t="s">
        <v>112</v>
      </c>
      <c r="D12" s="575"/>
      <c r="E12" s="575"/>
      <c r="F12" s="577"/>
      <c r="G12" s="527"/>
      <c r="H12" s="578">
        <f>+COUNTIF(H13:H14,"&lt;&gt;"&amp;"")</f>
        <v>0</v>
      </c>
      <c r="I12" s="579">
        <f>+COUNTIF(I13:I14,"Cumplida "&amp;"*")</f>
        <v>0</v>
      </c>
      <c r="J12" s="580" t="str">
        <f>IFERROR(+I12/H12,"No se programaron actividades relacionadas con este objetivo")</f>
        <v>No se programaron actividades relacionadas con este objetivo</v>
      </c>
      <c r="K12" s="581"/>
      <c r="L12" s="582"/>
      <c r="M12" s="533"/>
      <c r="N12" s="578">
        <f>+COUNTIF(N13:N14,"&lt;&gt;"&amp;"")</f>
        <v>0</v>
      </c>
      <c r="O12" s="579">
        <f>+COUNTIF(O13:O14,"Cumplida "&amp;"*")</f>
        <v>0</v>
      </c>
      <c r="P12" s="580" t="str">
        <f>IFERROR(+O12/N12,"No se programaron actividades relacionadas con este objetivo")</f>
        <v>No se programaron actividades relacionadas con este objetivo</v>
      </c>
      <c r="Q12" s="581"/>
      <c r="R12" s="582"/>
      <c r="S12" s="534"/>
      <c r="T12" s="578">
        <f>+COUNTIF(T13:T14,"&lt;&gt;"&amp;"")</f>
        <v>2</v>
      </c>
      <c r="U12" s="579">
        <f>+COUNTIF(U13:U14,"Cumplida "&amp;"*")</f>
        <v>2</v>
      </c>
      <c r="V12" s="530">
        <f>IFERROR(+U12/T12,"No se programaron actividades relacionadas con este objetivo")</f>
        <v>1</v>
      </c>
      <c r="W12" s="581"/>
      <c r="X12" s="582"/>
    </row>
    <row r="13" spans="1:24" ht="281.25" customHeight="1" x14ac:dyDescent="0.25">
      <c r="A13" s="786"/>
      <c r="B13" s="176" t="s">
        <v>1</v>
      </c>
      <c r="C13" s="175" t="s">
        <v>214</v>
      </c>
      <c r="D13" s="174" t="s">
        <v>609</v>
      </c>
      <c r="E13" s="174" t="s">
        <v>217</v>
      </c>
      <c r="F13" s="177">
        <v>43404</v>
      </c>
      <c r="H13" s="492"/>
      <c r="I13" s="493" t="s">
        <v>147</v>
      </c>
      <c r="J13" s="285"/>
      <c r="K13" s="189" t="s">
        <v>559</v>
      </c>
      <c r="L13" s="286" t="s">
        <v>610</v>
      </c>
      <c r="N13" s="492"/>
      <c r="O13" s="493" t="s">
        <v>147</v>
      </c>
      <c r="P13" s="285"/>
      <c r="Q13" s="189" t="s">
        <v>559</v>
      </c>
      <c r="R13" s="583" t="s">
        <v>880</v>
      </c>
      <c r="T13" s="535">
        <v>1</v>
      </c>
      <c r="U13" s="493" t="s">
        <v>148</v>
      </c>
      <c r="V13" s="285"/>
      <c r="W13" s="189" t="s">
        <v>559</v>
      </c>
      <c r="X13" s="584" t="s">
        <v>881</v>
      </c>
    </row>
    <row r="14" spans="1:24" ht="354" customHeight="1" thickBot="1" x14ac:dyDescent="0.3">
      <c r="A14" s="787"/>
      <c r="B14" s="176" t="s">
        <v>2</v>
      </c>
      <c r="C14" s="175" t="s">
        <v>215</v>
      </c>
      <c r="D14" s="174" t="s">
        <v>216</v>
      </c>
      <c r="E14" s="174" t="s">
        <v>218</v>
      </c>
      <c r="F14" s="293">
        <v>43465</v>
      </c>
      <c r="H14" s="492"/>
      <c r="I14" s="493" t="s">
        <v>147</v>
      </c>
      <c r="J14" s="283"/>
      <c r="K14" s="189" t="s">
        <v>559</v>
      </c>
      <c r="L14" s="287" t="s">
        <v>611</v>
      </c>
      <c r="N14" s="492"/>
      <c r="O14" s="493" t="s">
        <v>147</v>
      </c>
      <c r="P14" s="283"/>
      <c r="Q14" s="189" t="s">
        <v>559</v>
      </c>
      <c r="R14" s="585" t="s">
        <v>882</v>
      </c>
      <c r="T14" s="535">
        <v>1</v>
      </c>
      <c r="U14" s="493" t="s">
        <v>148</v>
      </c>
      <c r="V14" s="285"/>
      <c r="W14" s="189" t="s">
        <v>559</v>
      </c>
      <c r="X14" s="287" t="s">
        <v>883</v>
      </c>
    </row>
    <row r="15" spans="1:24" s="542" customFormat="1" ht="30" customHeight="1" thickBot="1" x14ac:dyDescent="0.3">
      <c r="A15" s="765" t="s">
        <v>74</v>
      </c>
      <c r="B15" s="575"/>
      <c r="C15" s="576"/>
      <c r="D15" s="575"/>
      <c r="E15" s="575"/>
      <c r="F15" s="577"/>
      <c r="G15" s="527"/>
      <c r="H15" s="578">
        <f>+COUNTIF(H16:H23,"&lt;&gt;"&amp;"")</f>
        <v>1</v>
      </c>
      <c r="I15" s="579">
        <f>+COUNTIF(I16:I23,"Cumplida "&amp;"*")</f>
        <v>0</v>
      </c>
      <c r="J15" s="580">
        <f>IFERROR(+I15/H15,"No se programaron actividades relacionadas con este objetivo")</f>
        <v>0</v>
      </c>
      <c r="K15" s="581"/>
      <c r="L15" s="582"/>
      <c r="M15" s="533"/>
      <c r="N15" s="578">
        <f>+COUNTIF(N16:N23,"&lt;&gt;"&amp;"")</f>
        <v>3</v>
      </c>
      <c r="O15" s="579">
        <f>+COUNTIF(O16:O23,"Cumplida "&amp;"*")</f>
        <v>2</v>
      </c>
      <c r="P15" s="580">
        <f>IFERROR(+O15/N15,"No se programaron actividades relacionadas con este objetivo")</f>
        <v>0.66666666666666663</v>
      </c>
      <c r="Q15" s="581"/>
      <c r="R15" s="582"/>
      <c r="S15" s="534"/>
      <c r="T15" s="578">
        <f>+COUNTIF(T16:T23,"&lt;&gt;"&amp;"")</f>
        <v>4</v>
      </c>
      <c r="U15" s="579">
        <f>+COUNTIF(U16:U23,"Cumplida "&amp;"*")</f>
        <v>4</v>
      </c>
      <c r="V15" s="530">
        <f>IFERROR(+U15/T15,"No se programaron actividades relacionadas con este objetivo")</f>
        <v>1</v>
      </c>
      <c r="W15" s="581"/>
      <c r="X15" s="582"/>
    </row>
    <row r="16" spans="1:24" ht="234" customHeight="1" x14ac:dyDescent="0.25">
      <c r="A16" s="786"/>
      <c r="B16" s="176">
        <v>2.1</v>
      </c>
      <c r="C16" s="175" t="s">
        <v>612</v>
      </c>
      <c r="D16" s="178" t="s">
        <v>219</v>
      </c>
      <c r="E16" s="174" t="s">
        <v>217</v>
      </c>
      <c r="F16" s="177">
        <v>43465</v>
      </c>
      <c r="H16" s="492"/>
      <c r="I16" s="493" t="s">
        <v>147</v>
      </c>
      <c r="J16" s="285"/>
      <c r="K16" s="189" t="s">
        <v>559</v>
      </c>
      <c r="L16" s="288" t="s">
        <v>613</v>
      </c>
      <c r="N16" s="492"/>
      <c r="O16" s="493" t="s">
        <v>147</v>
      </c>
      <c r="P16" s="285"/>
      <c r="Q16" s="189" t="s">
        <v>559</v>
      </c>
      <c r="R16" s="586" t="s">
        <v>884</v>
      </c>
      <c r="T16" s="535">
        <v>1</v>
      </c>
      <c r="U16" s="493" t="s">
        <v>148</v>
      </c>
      <c r="V16" s="285"/>
      <c r="W16" s="587" t="s">
        <v>559</v>
      </c>
      <c r="X16" s="288" t="s">
        <v>885</v>
      </c>
    </row>
    <row r="17" spans="1:24" ht="306.75" customHeight="1" x14ac:dyDescent="0.25">
      <c r="A17" s="786"/>
      <c r="B17" s="176" t="s">
        <v>5</v>
      </c>
      <c r="C17" s="175" t="s">
        <v>220</v>
      </c>
      <c r="D17" s="174" t="s">
        <v>221</v>
      </c>
      <c r="E17" s="174" t="s">
        <v>217</v>
      </c>
      <c r="F17" s="177">
        <v>43311</v>
      </c>
      <c r="H17" s="492"/>
      <c r="I17" s="493" t="s">
        <v>147</v>
      </c>
      <c r="J17" s="285"/>
      <c r="K17" s="189" t="s">
        <v>559</v>
      </c>
      <c r="L17" s="288" t="s">
        <v>614</v>
      </c>
      <c r="N17" s="492">
        <v>1</v>
      </c>
      <c r="O17" s="493" t="s">
        <v>148</v>
      </c>
      <c r="P17" s="285"/>
      <c r="Q17" s="189" t="s">
        <v>559</v>
      </c>
      <c r="R17" s="288" t="s">
        <v>886</v>
      </c>
      <c r="T17" s="535">
        <v>1</v>
      </c>
      <c r="U17" s="493" t="s">
        <v>148</v>
      </c>
      <c r="V17" s="493"/>
      <c r="W17" s="587" t="s">
        <v>559</v>
      </c>
      <c r="X17" s="288" t="s">
        <v>886</v>
      </c>
    </row>
    <row r="18" spans="1:24" ht="200.25" customHeight="1" x14ac:dyDescent="0.25">
      <c r="A18" s="766"/>
      <c r="B18" s="176" t="s">
        <v>6</v>
      </c>
      <c r="C18" s="175" t="s">
        <v>222</v>
      </c>
      <c r="D18" s="174" t="s">
        <v>223</v>
      </c>
      <c r="E18" s="174" t="s">
        <v>217</v>
      </c>
      <c r="F18" s="177">
        <v>43342</v>
      </c>
      <c r="H18" s="492"/>
      <c r="I18" s="493" t="s">
        <v>147</v>
      </c>
      <c r="J18" s="285"/>
      <c r="K18" s="189" t="s">
        <v>559</v>
      </c>
      <c r="L18" s="288" t="s">
        <v>615</v>
      </c>
      <c r="N18" s="492">
        <v>1</v>
      </c>
      <c r="O18" s="493" t="s">
        <v>148</v>
      </c>
      <c r="P18" s="285"/>
      <c r="Q18" s="189" t="s">
        <v>559</v>
      </c>
      <c r="R18" s="586" t="s">
        <v>887</v>
      </c>
      <c r="T18" s="535">
        <v>1</v>
      </c>
      <c r="U18" s="493" t="s">
        <v>148</v>
      </c>
      <c r="V18" s="285"/>
      <c r="W18" s="189" t="s">
        <v>559</v>
      </c>
      <c r="X18" s="586" t="s">
        <v>888</v>
      </c>
    </row>
    <row r="19" spans="1:24" ht="328.5" customHeight="1" thickBot="1" x14ac:dyDescent="0.3">
      <c r="A19" s="786"/>
      <c r="B19" s="176" t="s">
        <v>48</v>
      </c>
      <c r="C19" s="179" t="s">
        <v>224</v>
      </c>
      <c r="D19" s="174" t="s">
        <v>225</v>
      </c>
      <c r="E19" s="178" t="s">
        <v>111</v>
      </c>
      <c r="F19" s="293">
        <v>43281</v>
      </c>
      <c r="H19" s="492">
        <v>1</v>
      </c>
      <c r="I19" s="493" t="s">
        <v>157</v>
      </c>
      <c r="J19" s="285"/>
      <c r="K19" s="189" t="s">
        <v>559</v>
      </c>
      <c r="L19" s="288" t="s">
        <v>616</v>
      </c>
      <c r="N19" s="492">
        <v>1</v>
      </c>
      <c r="O19" s="493" t="s">
        <v>157</v>
      </c>
      <c r="P19" s="285"/>
      <c r="Q19" s="189" t="s">
        <v>559</v>
      </c>
      <c r="R19" s="586" t="s">
        <v>889</v>
      </c>
      <c r="T19" s="535">
        <v>1</v>
      </c>
      <c r="U19" s="493" t="s">
        <v>149</v>
      </c>
      <c r="V19" s="285"/>
      <c r="W19" s="587" t="s">
        <v>559</v>
      </c>
      <c r="X19" s="536" t="s">
        <v>890</v>
      </c>
    </row>
    <row r="20" spans="1:24" ht="81.75" hidden="1" customHeight="1" thickBot="1" x14ac:dyDescent="0.3">
      <c r="A20" s="786"/>
      <c r="B20" s="546"/>
      <c r="C20" s="190"/>
      <c r="D20" s="190"/>
      <c r="E20" s="190"/>
      <c r="F20" s="588"/>
      <c r="H20" s="492"/>
      <c r="I20" s="493"/>
      <c r="J20" s="285"/>
      <c r="K20" s="189"/>
      <c r="L20" s="288"/>
      <c r="N20" s="492"/>
      <c r="O20" s="493"/>
      <c r="P20" s="285"/>
      <c r="Q20" s="587"/>
      <c r="R20" s="586"/>
      <c r="T20" s="492"/>
      <c r="U20" s="493"/>
      <c r="V20" s="285"/>
      <c r="W20" s="494"/>
      <c r="X20" s="288"/>
    </row>
    <row r="21" spans="1:24" ht="182.25" hidden="1" customHeight="1" thickBot="1" x14ac:dyDescent="0.3">
      <c r="A21" s="786"/>
      <c r="B21" s="545"/>
      <c r="C21" s="589"/>
      <c r="D21" s="190"/>
      <c r="E21" s="190"/>
      <c r="F21" s="588"/>
      <c r="H21" s="492"/>
      <c r="I21" s="493"/>
      <c r="J21" s="285"/>
      <c r="K21" s="189"/>
      <c r="L21" s="288"/>
      <c r="N21" s="492"/>
      <c r="O21" s="493"/>
      <c r="P21" s="285"/>
      <c r="Q21" s="587"/>
      <c r="R21" s="586"/>
      <c r="T21" s="492"/>
      <c r="U21" s="493"/>
      <c r="V21" s="285"/>
      <c r="W21" s="494"/>
      <c r="X21" s="288"/>
    </row>
    <row r="22" spans="1:24" ht="203.25" hidden="1" customHeight="1" x14ac:dyDescent="0.25">
      <c r="A22" s="786"/>
      <c r="B22" s="545"/>
      <c r="C22" s="282"/>
      <c r="D22" s="590"/>
      <c r="E22" s="282"/>
      <c r="F22" s="588"/>
      <c r="H22" s="492"/>
      <c r="I22" s="493"/>
      <c r="J22" s="285"/>
      <c r="K22" s="189"/>
      <c r="L22" s="288"/>
      <c r="N22" s="492"/>
      <c r="O22" s="493"/>
      <c r="P22" s="285"/>
      <c r="Q22" s="587"/>
      <c r="R22" s="586"/>
      <c r="T22" s="492"/>
      <c r="U22" s="493"/>
      <c r="V22" s="285"/>
      <c r="W22" s="494"/>
      <c r="X22" s="288"/>
    </row>
    <row r="23" spans="1:24" ht="88.5" hidden="1" customHeight="1" thickBot="1" x14ac:dyDescent="0.3">
      <c r="A23" s="787"/>
      <c r="B23" s="545"/>
      <c r="C23" s="589"/>
      <c r="D23" s="190"/>
      <c r="E23" s="282"/>
      <c r="F23" s="588"/>
      <c r="H23" s="492"/>
      <c r="I23" s="493"/>
      <c r="J23" s="285"/>
      <c r="K23" s="189"/>
      <c r="L23" s="288"/>
      <c r="N23" s="492"/>
      <c r="O23" s="493"/>
      <c r="P23" s="285"/>
      <c r="Q23" s="587"/>
      <c r="R23" s="591"/>
      <c r="T23" s="492"/>
      <c r="U23" s="493"/>
      <c r="V23" s="285"/>
      <c r="W23" s="494"/>
      <c r="X23" s="288"/>
    </row>
    <row r="24" spans="1:24" s="542" customFormat="1" ht="30" customHeight="1" thickBot="1" x14ac:dyDescent="0.3">
      <c r="A24" s="765" t="s">
        <v>75</v>
      </c>
      <c r="B24" s="575"/>
      <c r="C24" s="576" t="s">
        <v>113</v>
      </c>
      <c r="D24" s="575"/>
      <c r="E24" s="575"/>
      <c r="F24" s="577"/>
      <c r="G24" s="527"/>
      <c r="H24" s="578">
        <f>+COUNTIF(H25,"&lt;&gt;"&amp;"")</f>
        <v>0</v>
      </c>
      <c r="I24" s="579">
        <f>+COUNTIF(I25,"Cumplida "&amp;"*")</f>
        <v>0</v>
      </c>
      <c r="J24" s="580" t="str">
        <f>IFERROR(+I24/H24,"No se programaron actividades relacionadas con este objetivo")</f>
        <v>No se programaron actividades relacionadas con este objetivo</v>
      </c>
      <c r="K24" s="581"/>
      <c r="L24" s="582"/>
      <c r="M24" s="533"/>
      <c r="N24" s="578">
        <f>+COUNTIF(N25,"&lt;&gt;"&amp;"")</f>
        <v>0</v>
      </c>
      <c r="O24" s="579">
        <f>+COUNTIF(O25,"Cumplida "&amp;"*")</f>
        <v>0</v>
      </c>
      <c r="P24" s="580" t="str">
        <f>IFERROR(+O24/N24,"No se programaron actividades relacionadas con este objetivo")</f>
        <v>No se programaron actividades relacionadas con este objetivo</v>
      </c>
      <c r="Q24" s="581"/>
      <c r="R24" s="582"/>
      <c r="S24" s="534"/>
      <c r="T24" s="578">
        <f>+COUNTIF(T25,"&lt;&gt;"&amp;"")</f>
        <v>1</v>
      </c>
      <c r="U24" s="579">
        <f>+COUNTIF(U25,"Cumplida "&amp;"*")</f>
        <v>1</v>
      </c>
      <c r="V24" s="530">
        <f>IFERROR(+U24/T24,"No se programaron actividades relacionadas con este objetivo")</f>
        <v>1</v>
      </c>
      <c r="W24" s="581"/>
      <c r="X24" s="582"/>
    </row>
    <row r="25" spans="1:24" ht="408.75" customHeight="1" thickBot="1" x14ac:dyDescent="0.3">
      <c r="A25" s="787"/>
      <c r="B25" s="176" t="s">
        <v>22</v>
      </c>
      <c r="C25" s="175" t="s">
        <v>617</v>
      </c>
      <c r="D25" s="178" t="s">
        <v>696</v>
      </c>
      <c r="E25" s="178" t="s">
        <v>111</v>
      </c>
      <c r="F25" s="180">
        <v>43465</v>
      </c>
      <c r="H25" s="492"/>
      <c r="I25" s="493" t="s">
        <v>147</v>
      </c>
      <c r="J25" s="285"/>
      <c r="K25" s="189" t="s">
        <v>559</v>
      </c>
      <c r="L25" s="284" t="s">
        <v>618</v>
      </c>
      <c r="N25" s="492"/>
      <c r="O25" s="493" t="s">
        <v>147</v>
      </c>
      <c r="P25" s="285"/>
      <c r="Q25" s="189" t="s">
        <v>559</v>
      </c>
      <c r="R25" s="543" t="s">
        <v>891</v>
      </c>
      <c r="T25" s="535">
        <v>1</v>
      </c>
      <c r="U25" s="493" t="s">
        <v>148</v>
      </c>
      <c r="V25" s="285"/>
      <c r="W25" s="587" t="s">
        <v>559</v>
      </c>
      <c r="X25" s="288" t="s">
        <v>739</v>
      </c>
    </row>
    <row r="26" spans="1:24" s="542" customFormat="1" ht="30" customHeight="1" thickBot="1" x14ac:dyDescent="0.3">
      <c r="A26" s="785" t="s">
        <v>76</v>
      </c>
      <c r="B26" s="575"/>
      <c r="C26" s="576" t="s">
        <v>114</v>
      </c>
      <c r="D26" s="575"/>
      <c r="E26" s="575"/>
      <c r="F26" s="577"/>
      <c r="G26" s="527"/>
      <c r="H26" s="578">
        <f>+COUNTIF(H27:H30,"&lt;&gt;"&amp;"")</f>
        <v>0</v>
      </c>
      <c r="I26" s="579">
        <f>+COUNTIF(I27:I30,"Cumplida "&amp;"*")</f>
        <v>0</v>
      </c>
      <c r="J26" s="580" t="str">
        <f>IFERROR(+I26/H26,"No se programaron actividades relacionadas con este objetivo")</f>
        <v>No se programaron actividades relacionadas con este objetivo</v>
      </c>
      <c r="K26" s="581"/>
      <c r="L26" s="582"/>
      <c r="M26" s="533"/>
      <c r="N26" s="578">
        <f>+COUNTIF(N27:N30,"&lt;&gt;"&amp;"")</f>
        <v>0</v>
      </c>
      <c r="O26" s="579">
        <f>+COUNTIF(O27:O30,"Cumplida "&amp;"*")</f>
        <v>0</v>
      </c>
      <c r="P26" s="580" t="str">
        <f>IFERROR(+O26/N26,"No se programaron actividades relacionadas con este objetivo")</f>
        <v>No se programaron actividades relacionadas con este objetivo</v>
      </c>
      <c r="Q26" s="581"/>
      <c r="R26" s="582"/>
      <c r="S26" s="534"/>
      <c r="T26" s="578">
        <f>+COUNTIF(T27:T30,"&lt;&gt;"&amp;"")</f>
        <v>2</v>
      </c>
      <c r="U26" s="579">
        <f>+COUNTIF(U27:U30,"Cumplida "&amp;"*")</f>
        <v>2</v>
      </c>
      <c r="V26" s="530">
        <f>IFERROR(+U26/T26,"No se programaron actividades relacionadas con este objetivo")</f>
        <v>1</v>
      </c>
      <c r="W26" s="581"/>
      <c r="X26" s="582"/>
    </row>
    <row r="27" spans="1:24" ht="339.75" customHeight="1" x14ac:dyDescent="0.25">
      <c r="A27" s="766"/>
      <c r="B27" s="176" t="s">
        <v>51</v>
      </c>
      <c r="C27" s="175" t="s">
        <v>226</v>
      </c>
      <c r="D27" s="323" t="s">
        <v>227</v>
      </c>
      <c r="E27" s="174" t="s">
        <v>217</v>
      </c>
      <c r="F27" s="324">
        <v>43404</v>
      </c>
      <c r="H27" s="492"/>
      <c r="I27" s="493" t="s">
        <v>147</v>
      </c>
      <c r="J27" s="283"/>
      <c r="K27" s="189" t="s">
        <v>559</v>
      </c>
      <c r="L27" s="291" t="s">
        <v>619</v>
      </c>
      <c r="N27" s="492"/>
      <c r="O27" s="493" t="s">
        <v>147</v>
      </c>
      <c r="P27" s="283"/>
      <c r="Q27" s="189" t="s">
        <v>559</v>
      </c>
      <c r="R27" s="550" t="s">
        <v>892</v>
      </c>
      <c r="T27" s="535">
        <v>1</v>
      </c>
      <c r="U27" s="493" t="s">
        <v>148</v>
      </c>
      <c r="V27" s="285"/>
      <c r="W27" s="189" t="s">
        <v>559</v>
      </c>
      <c r="X27" s="536" t="s">
        <v>893</v>
      </c>
    </row>
    <row r="28" spans="1:24" ht="320.25" customHeight="1" thickBot="1" x14ac:dyDescent="0.3">
      <c r="A28" s="766"/>
      <c r="B28" s="176" t="s">
        <v>52</v>
      </c>
      <c r="C28" s="175" t="s">
        <v>228</v>
      </c>
      <c r="D28" s="178" t="s">
        <v>229</v>
      </c>
      <c r="E28" s="178" t="s">
        <v>230</v>
      </c>
      <c r="F28" s="325">
        <v>43404</v>
      </c>
      <c r="H28" s="492"/>
      <c r="I28" s="493" t="s">
        <v>147</v>
      </c>
      <c r="J28" s="285"/>
      <c r="K28" s="189" t="s">
        <v>559</v>
      </c>
      <c r="L28" s="284" t="s">
        <v>583</v>
      </c>
      <c r="N28" s="492"/>
      <c r="O28" s="493" t="s">
        <v>147</v>
      </c>
      <c r="P28" s="285"/>
      <c r="Q28" s="189" t="s">
        <v>559</v>
      </c>
      <c r="R28" s="592" t="s">
        <v>894</v>
      </c>
      <c r="T28" s="535">
        <v>1</v>
      </c>
      <c r="U28" s="493" t="s">
        <v>148</v>
      </c>
      <c r="V28" s="285"/>
      <c r="W28" s="189" t="s">
        <v>559</v>
      </c>
      <c r="X28" s="288" t="s">
        <v>895</v>
      </c>
    </row>
    <row r="29" spans="1:24" ht="190.5" hidden="1" customHeight="1" x14ac:dyDescent="0.25">
      <c r="A29" s="766"/>
      <c r="B29" s="545"/>
      <c r="C29" s="590"/>
      <c r="D29" s="282"/>
      <c r="E29" s="282"/>
      <c r="F29" s="588"/>
      <c r="H29" s="492"/>
      <c r="I29" s="493"/>
      <c r="J29" s="285"/>
      <c r="K29" s="189"/>
      <c r="L29" s="288"/>
      <c r="N29" s="492"/>
      <c r="O29" s="593"/>
      <c r="P29" s="285"/>
      <c r="Q29" s="587"/>
      <c r="R29" s="592"/>
      <c r="T29" s="492"/>
      <c r="U29" s="493"/>
      <c r="V29" s="285"/>
      <c r="W29" s="494"/>
      <c r="X29" s="288"/>
    </row>
    <row r="30" spans="1:24" ht="15.75" hidden="1" customHeight="1" thickBot="1" x14ac:dyDescent="0.3">
      <c r="A30" s="767"/>
      <c r="B30" s="545"/>
      <c r="C30" s="190"/>
      <c r="D30" s="282"/>
      <c r="E30" s="282"/>
      <c r="F30" s="588"/>
      <c r="H30" s="492"/>
      <c r="I30" s="493"/>
      <c r="J30" s="285"/>
      <c r="K30" s="189"/>
      <c r="L30" s="284"/>
      <c r="N30" s="492"/>
      <c r="O30" s="493"/>
      <c r="P30" s="285"/>
      <c r="Q30" s="587"/>
      <c r="R30" s="586"/>
      <c r="T30" s="492"/>
      <c r="U30" s="493"/>
      <c r="V30" s="285"/>
      <c r="W30" s="494"/>
      <c r="X30" s="288"/>
    </row>
    <row r="31" spans="1:24" s="542" customFormat="1" ht="30" customHeight="1" thickBot="1" x14ac:dyDescent="0.3">
      <c r="A31" s="785" t="s">
        <v>77</v>
      </c>
      <c r="B31" s="575"/>
      <c r="C31" s="576" t="s">
        <v>115</v>
      </c>
      <c r="D31" s="575"/>
      <c r="E31" s="575"/>
      <c r="F31" s="577"/>
      <c r="G31" s="527"/>
      <c r="H31" s="578">
        <f>+COUNTIF(H32:H35,"&lt;&gt;"&amp;"")</f>
        <v>0</v>
      </c>
      <c r="I31" s="579">
        <f>+COUNTIF(I32:I35,"Cumplida "&amp;"*")</f>
        <v>0</v>
      </c>
      <c r="J31" s="580" t="str">
        <f>IFERROR(+I31/H31,"No se programaron actividades relacionadas con este objetivo")</f>
        <v>No se programaron actividades relacionadas con este objetivo</v>
      </c>
      <c r="K31" s="581"/>
      <c r="L31" s="582"/>
      <c r="M31" s="533"/>
      <c r="N31" s="528">
        <f>+COUNTIF(N32:N35,"&lt;&gt;"&amp;"")</f>
        <v>2</v>
      </c>
      <c r="O31" s="594">
        <f>+COUNTIF(O32:O35,"Cumplida "&amp;"*")</f>
        <v>2</v>
      </c>
      <c r="P31" s="580">
        <f>IFERROR(+O31/N31,"No se programaron actividades relacionadas con este objetivo")</f>
        <v>1</v>
      </c>
      <c r="Q31" s="595"/>
      <c r="R31" s="596"/>
      <c r="S31" s="534"/>
      <c r="T31" s="578">
        <f>+COUNTIF(T32:T35,"&lt;&gt;"&amp;"")</f>
        <v>4</v>
      </c>
      <c r="U31" s="579">
        <f>+COUNTIF(U32:U35,"Cumplida "&amp;"*")</f>
        <v>4</v>
      </c>
      <c r="V31" s="530">
        <f>IFERROR(+U31/T31,"No se programaron actividades relacionadas con este objetivo")</f>
        <v>1</v>
      </c>
      <c r="W31" s="581"/>
      <c r="X31" s="582"/>
    </row>
    <row r="32" spans="1:24" ht="309.75" customHeight="1" x14ac:dyDescent="0.25">
      <c r="A32" s="766"/>
      <c r="B32" s="176" t="s">
        <v>54</v>
      </c>
      <c r="C32" s="175" t="s">
        <v>231</v>
      </c>
      <c r="D32" s="178" t="s">
        <v>232</v>
      </c>
      <c r="E32" s="178" t="s">
        <v>111</v>
      </c>
      <c r="F32" s="325" t="s">
        <v>238</v>
      </c>
      <c r="H32" s="492"/>
      <c r="I32" s="538" t="s">
        <v>147</v>
      </c>
      <c r="J32" s="285"/>
      <c r="K32" s="189" t="s">
        <v>559</v>
      </c>
      <c r="L32" s="288" t="s">
        <v>620</v>
      </c>
      <c r="N32" s="535"/>
      <c r="O32" s="597" t="s">
        <v>147</v>
      </c>
      <c r="P32" s="285"/>
      <c r="Q32" s="189" t="s">
        <v>559</v>
      </c>
      <c r="R32" s="586" t="s">
        <v>896</v>
      </c>
      <c r="T32" s="535">
        <v>1</v>
      </c>
      <c r="U32" s="538" t="s">
        <v>148</v>
      </c>
      <c r="V32" s="285"/>
      <c r="W32" s="189" t="s">
        <v>559</v>
      </c>
      <c r="X32" s="536" t="s">
        <v>897</v>
      </c>
    </row>
    <row r="33" spans="1:24" ht="339.75" customHeight="1" x14ac:dyDescent="0.25">
      <c r="A33" s="766"/>
      <c r="B33" s="181" t="s">
        <v>55</v>
      </c>
      <c r="C33" s="175" t="s">
        <v>233</v>
      </c>
      <c r="D33" s="174" t="s">
        <v>234</v>
      </c>
      <c r="E33" s="174" t="s">
        <v>111</v>
      </c>
      <c r="F33" s="324" t="s">
        <v>238</v>
      </c>
      <c r="H33" s="492"/>
      <c r="I33" s="538" t="s">
        <v>147</v>
      </c>
      <c r="J33" s="285"/>
      <c r="K33" s="189" t="s">
        <v>559</v>
      </c>
      <c r="L33" s="288" t="s">
        <v>621</v>
      </c>
      <c r="N33" s="535"/>
      <c r="O33" s="538" t="s">
        <v>147</v>
      </c>
      <c r="P33" s="285"/>
      <c r="Q33" s="189" t="s">
        <v>559</v>
      </c>
      <c r="R33" s="288" t="s">
        <v>898</v>
      </c>
      <c r="T33" s="535">
        <v>1</v>
      </c>
      <c r="U33" s="493" t="s">
        <v>148</v>
      </c>
      <c r="V33" s="285"/>
      <c r="W33" s="189" t="s">
        <v>559</v>
      </c>
      <c r="X33" s="288" t="s">
        <v>899</v>
      </c>
    </row>
    <row r="34" spans="1:24" ht="343.5" customHeight="1" x14ac:dyDescent="0.25">
      <c r="A34" s="766"/>
      <c r="B34" s="176" t="s">
        <v>56</v>
      </c>
      <c r="C34" s="175" t="s">
        <v>235</v>
      </c>
      <c r="D34" s="174" t="s">
        <v>622</v>
      </c>
      <c r="E34" s="178" t="s">
        <v>217</v>
      </c>
      <c r="F34" s="324">
        <v>43312</v>
      </c>
      <c r="H34" s="492"/>
      <c r="I34" s="538" t="s">
        <v>147</v>
      </c>
      <c r="J34" s="285"/>
      <c r="K34" s="189" t="s">
        <v>559</v>
      </c>
      <c r="L34" s="288" t="s">
        <v>623</v>
      </c>
      <c r="N34" s="535">
        <v>1</v>
      </c>
      <c r="O34" s="538" t="s">
        <v>148</v>
      </c>
      <c r="P34" s="285"/>
      <c r="Q34" s="189" t="s">
        <v>559</v>
      </c>
      <c r="R34" s="598" t="s">
        <v>728</v>
      </c>
      <c r="T34" s="535">
        <v>1</v>
      </c>
      <c r="U34" s="538" t="s">
        <v>148</v>
      </c>
      <c r="V34" s="285"/>
      <c r="W34" s="189" t="s">
        <v>559</v>
      </c>
      <c r="X34" s="598" t="s">
        <v>900</v>
      </c>
    </row>
    <row r="35" spans="1:24" ht="309.75" customHeight="1" thickBot="1" x14ac:dyDescent="0.3">
      <c r="A35" s="767"/>
      <c r="B35" s="326" t="s">
        <v>57</v>
      </c>
      <c r="C35" s="327" t="s">
        <v>236</v>
      </c>
      <c r="D35" s="328" t="s">
        <v>237</v>
      </c>
      <c r="E35" s="329" t="s">
        <v>217</v>
      </c>
      <c r="F35" s="330">
        <v>43404</v>
      </c>
      <c r="H35" s="551"/>
      <c r="I35" s="566" t="s">
        <v>147</v>
      </c>
      <c r="J35" s="553"/>
      <c r="K35" s="289" t="s">
        <v>559</v>
      </c>
      <c r="L35" s="290" t="s">
        <v>624</v>
      </c>
      <c r="M35" s="500"/>
      <c r="N35" s="551">
        <v>1</v>
      </c>
      <c r="O35" s="566" t="s">
        <v>148</v>
      </c>
      <c r="P35" s="553"/>
      <c r="Q35" s="289" t="s">
        <v>559</v>
      </c>
      <c r="R35" s="290" t="s">
        <v>901</v>
      </c>
      <c r="T35" s="551">
        <v>1</v>
      </c>
      <c r="U35" s="566" t="s">
        <v>148</v>
      </c>
      <c r="V35" s="553"/>
      <c r="W35" s="289" t="s">
        <v>559</v>
      </c>
      <c r="X35" s="290" t="s">
        <v>902</v>
      </c>
    </row>
    <row r="36" spans="1:24"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31:A35"/>
    <mergeCell ref="L10:L11"/>
    <mergeCell ref="R10:R11"/>
    <mergeCell ref="A12:A14"/>
    <mergeCell ref="A15:A23"/>
    <mergeCell ref="B10:F10"/>
    <mergeCell ref="A24:A25"/>
    <mergeCell ref="A26:A30"/>
    <mergeCell ref="A9:F9"/>
    <mergeCell ref="H9:L9"/>
    <mergeCell ref="N9:R9"/>
    <mergeCell ref="T9:X9"/>
    <mergeCell ref="K10:K11"/>
    <mergeCell ref="Q10:Q11"/>
    <mergeCell ref="W10:W11"/>
    <mergeCell ref="X10:X11"/>
    <mergeCell ref="B11:C11"/>
  </mergeCells>
  <conditionalFormatting sqref="I10:I12 O10:O12 I15 I24 I26 I31 O15 O26 O31 U10:U35">
    <cfRule type="cellIs" dxfId="608" priority="151" operator="equal">
      <formula>"Vencida"</formula>
    </cfRule>
    <cfRule type="cellIs" dxfId="607" priority="152" operator="equal">
      <formula>"No Cumplida"</formula>
    </cfRule>
    <cfRule type="cellIs" dxfId="606" priority="153" operator="equal">
      <formula>"En Avance"</formula>
    </cfRule>
    <cfRule type="cellIs" dxfId="605" priority="154" operator="equal">
      <formula>"Cumplida (FT)"</formula>
    </cfRule>
    <cfRule type="cellIs" dxfId="604" priority="155" operator="equal">
      <formula>"Cumplida (DT)"</formula>
    </cfRule>
    <cfRule type="cellIs" dxfId="603" priority="156" operator="equal">
      <formula>"Sin Avance"</formula>
    </cfRule>
  </conditionalFormatting>
  <conditionalFormatting sqref="I13:I14">
    <cfRule type="cellIs" dxfId="602" priority="145" operator="equal">
      <formula>"Vencida"</formula>
    </cfRule>
    <cfRule type="cellIs" dxfId="601" priority="146" operator="equal">
      <formula>"No Cumplida"</formula>
    </cfRule>
    <cfRule type="cellIs" dxfId="600" priority="147" operator="equal">
      <formula>"En Avance"</formula>
    </cfRule>
    <cfRule type="cellIs" dxfId="599" priority="148" operator="equal">
      <formula>"Cumplida (FT)"</formula>
    </cfRule>
    <cfRule type="cellIs" dxfId="598" priority="149" operator="equal">
      <formula>"Cumplida (DT)"</formula>
    </cfRule>
    <cfRule type="cellIs" dxfId="597" priority="150" operator="equal">
      <formula>"Sin Avance"</formula>
    </cfRule>
  </conditionalFormatting>
  <conditionalFormatting sqref="I16:I17 I19:I23">
    <cfRule type="cellIs" dxfId="596" priority="139" operator="equal">
      <formula>"Vencida"</formula>
    </cfRule>
    <cfRule type="cellIs" dxfId="595" priority="140" operator="equal">
      <formula>"No Cumplida"</formula>
    </cfRule>
    <cfRule type="cellIs" dxfId="594" priority="141" operator="equal">
      <formula>"En Avance"</formula>
    </cfRule>
    <cfRule type="cellIs" dxfId="593" priority="142" operator="equal">
      <formula>"Cumplida (FT)"</formula>
    </cfRule>
    <cfRule type="cellIs" dxfId="592" priority="143" operator="equal">
      <formula>"Cumplida (DT)"</formula>
    </cfRule>
    <cfRule type="cellIs" dxfId="591" priority="144" operator="equal">
      <formula>"Sin Avance"</formula>
    </cfRule>
  </conditionalFormatting>
  <conditionalFormatting sqref="I25">
    <cfRule type="cellIs" dxfId="590" priority="133" operator="equal">
      <formula>"Vencida"</formula>
    </cfRule>
    <cfRule type="cellIs" dxfId="589" priority="134" operator="equal">
      <formula>"No Cumplida"</formula>
    </cfRule>
    <cfRule type="cellIs" dxfId="588" priority="135" operator="equal">
      <formula>"En Avance"</formula>
    </cfRule>
    <cfRule type="cellIs" dxfId="587" priority="136" operator="equal">
      <formula>"Cumplida (FT)"</formula>
    </cfRule>
    <cfRule type="cellIs" dxfId="586" priority="137" operator="equal">
      <formula>"Cumplida (DT)"</formula>
    </cfRule>
    <cfRule type="cellIs" dxfId="585" priority="138" operator="equal">
      <formula>"Sin Avance"</formula>
    </cfRule>
  </conditionalFormatting>
  <conditionalFormatting sqref="I27:I30">
    <cfRule type="cellIs" dxfId="584" priority="127" operator="equal">
      <formula>"Vencida"</formula>
    </cfRule>
    <cfRule type="cellIs" dxfId="583" priority="128" operator="equal">
      <formula>"No Cumplida"</formula>
    </cfRule>
    <cfRule type="cellIs" dxfId="582" priority="129" operator="equal">
      <formula>"En Avance"</formula>
    </cfRule>
    <cfRule type="cellIs" dxfId="581" priority="130" operator="equal">
      <formula>"Cumplida (FT)"</formula>
    </cfRule>
    <cfRule type="cellIs" dxfId="580" priority="131" operator="equal">
      <formula>"Cumplida (DT)"</formula>
    </cfRule>
    <cfRule type="cellIs" dxfId="579" priority="132" operator="equal">
      <formula>"Sin Avance"</formula>
    </cfRule>
  </conditionalFormatting>
  <conditionalFormatting sqref="I32:I35">
    <cfRule type="cellIs" dxfId="578" priority="121" operator="equal">
      <formula>"Vencida"</formula>
    </cfRule>
    <cfRule type="cellIs" dxfId="577" priority="122" operator="equal">
      <formula>"No Cumplida"</formula>
    </cfRule>
    <cfRule type="cellIs" dxfId="576" priority="123" operator="equal">
      <formula>"En Avance"</formula>
    </cfRule>
    <cfRule type="cellIs" dxfId="575" priority="124" operator="equal">
      <formula>"Cumplida (FT)"</formula>
    </cfRule>
    <cfRule type="cellIs" dxfId="574" priority="125" operator="equal">
      <formula>"Cumplida (DT)"</formula>
    </cfRule>
    <cfRule type="cellIs" dxfId="573" priority="126" operator="equal">
      <formula>"Sin Avance"</formula>
    </cfRule>
  </conditionalFormatting>
  <conditionalFormatting sqref="O13">
    <cfRule type="cellIs" dxfId="572" priority="55" operator="equal">
      <formula>"Vencida"</formula>
    </cfRule>
    <cfRule type="cellIs" dxfId="571" priority="56" operator="equal">
      <formula>"No Cumplida"</formula>
    </cfRule>
    <cfRule type="cellIs" dxfId="570" priority="57" operator="equal">
      <formula>"En Avance"</formula>
    </cfRule>
    <cfRule type="cellIs" dxfId="569" priority="58" operator="equal">
      <formula>"Cumplida (FT)"</formula>
    </cfRule>
    <cfRule type="cellIs" dxfId="568" priority="59" operator="equal">
      <formula>"Cumplida (DT)"</formula>
    </cfRule>
    <cfRule type="cellIs" dxfId="567" priority="60" operator="equal">
      <formula>"Sin Avance"</formula>
    </cfRule>
  </conditionalFormatting>
  <conditionalFormatting sqref="O14">
    <cfRule type="cellIs" dxfId="566" priority="49" operator="equal">
      <formula>"Vencida"</formula>
    </cfRule>
    <cfRule type="cellIs" dxfId="565" priority="50" operator="equal">
      <formula>"No Cumplida"</formula>
    </cfRule>
    <cfRule type="cellIs" dxfId="564" priority="51" operator="equal">
      <formula>"En Avance"</formula>
    </cfRule>
    <cfRule type="cellIs" dxfId="563" priority="52" operator="equal">
      <formula>"Cumplida (FT)"</formula>
    </cfRule>
    <cfRule type="cellIs" dxfId="562" priority="53" operator="equal">
      <formula>"Cumplida (DT)"</formula>
    </cfRule>
    <cfRule type="cellIs" dxfId="561" priority="54" operator="equal">
      <formula>"Sin Avance"</formula>
    </cfRule>
  </conditionalFormatting>
  <conditionalFormatting sqref="I18">
    <cfRule type="cellIs" dxfId="560" priority="91" operator="equal">
      <formula>"Vencida"</formula>
    </cfRule>
    <cfRule type="cellIs" dxfId="559" priority="92" operator="equal">
      <formula>"No Cumplida"</formula>
    </cfRule>
    <cfRule type="cellIs" dxfId="558" priority="93" operator="equal">
      <formula>"En Avance"</formula>
    </cfRule>
    <cfRule type="cellIs" dxfId="557" priority="94" operator="equal">
      <formula>"Cumplida (FT)"</formula>
    </cfRule>
    <cfRule type="cellIs" dxfId="556" priority="95" operator="equal">
      <formula>"Cumplida (DT)"</formula>
    </cfRule>
    <cfRule type="cellIs" dxfId="555" priority="96" operator="equal">
      <formula>"Sin Avance"</formula>
    </cfRule>
  </conditionalFormatting>
  <conditionalFormatting sqref="O20:O23">
    <cfRule type="cellIs" dxfId="554" priority="85" operator="equal">
      <formula>"Vencida"</formula>
    </cfRule>
    <cfRule type="cellIs" dxfId="553" priority="86" operator="equal">
      <formula>"No Cumplida"</formula>
    </cfRule>
    <cfRule type="cellIs" dxfId="552" priority="87" operator="equal">
      <formula>"En Avance"</formula>
    </cfRule>
    <cfRule type="cellIs" dxfId="551" priority="88" operator="equal">
      <formula>"Cumplida (FT)"</formula>
    </cfRule>
    <cfRule type="cellIs" dxfId="550" priority="89" operator="equal">
      <formula>"Cumplida (DT)"</formula>
    </cfRule>
    <cfRule type="cellIs" dxfId="549" priority="90" operator="equal">
      <formula>"Sin Avance"</formula>
    </cfRule>
  </conditionalFormatting>
  <conditionalFormatting sqref="O24">
    <cfRule type="cellIs" dxfId="548" priority="79" operator="equal">
      <formula>"Vencida"</formula>
    </cfRule>
    <cfRule type="cellIs" dxfId="547" priority="80" operator="equal">
      <formula>"No Cumplida"</formula>
    </cfRule>
    <cfRule type="cellIs" dxfId="546" priority="81" operator="equal">
      <formula>"En Avance"</formula>
    </cfRule>
    <cfRule type="cellIs" dxfId="545" priority="82" operator="equal">
      <formula>"Cumplida (FT)"</formula>
    </cfRule>
    <cfRule type="cellIs" dxfId="544" priority="83" operator="equal">
      <formula>"Cumplida (DT)"</formula>
    </cfRule>
    <cfRule type="cellIs" dxfId="543" priority="84" operator="equal">
      <formula>"Sin Avance"</formula>
    </cfRule>
  </conditionalFormatting>
  <conditionalFormatting sqref="O29:O30">
    <cfRule type="cellIs" dxfId="542" priority="67" operator="equal">
      <formula>"Vencida"</formula>
    </cfRule>
    <cfRule type="cellIs" dxfId="541" priority="68" operator="equal">
      <formula>"No Cumplida"</formula>
    </cfRule>
    <cfRule type="cellIs" dxfId="540" priority="69" operator="equal">
      <formula>"En Avance"</formula>
    </cfRule>
    <cfRule type="cellIs" dxfId="539" priority="70" operator="equal">
      <formula>"Cumplida (FT)"</formula>
    </cfRule>
    <cfRule type="cellIs" dxfId="538" priority="71" operator="equal">
      <formula>"Cumplida (DT)"</formula>
    </cfRule>
    <cfRule type="cellIs" dxfId="537" priority="72" operator="equal">
      <formula>"Sin Avance"</formula>
    </cfRule>
  </conditionalFormatting>
  <conditionalFormatting sqref="O17">
    <cfRule type="cellIs" dxfId="536" priority="43" operator="equal">
      <formula>"Vencida"</formula>
    </cfRule>
    <cfRule type="cellIs" dxfId="535" priority="44" operator="equal">
      <formula>"No Cumplida"</formula>
    </cfRule>
    <cfRule type="cellIs" dxfId="534" priority="45" operator="equal">
      <formula>"En Avance"</formula>
    </cfRule>
    <cfRule type="cellIs" dxfId="533" priority="46" operator="equal">
      <formula>"Cumplida (FT)"</formula>
    </cfRule>
    <cfRule type="cellIs" dxfId="532" priority="47" operator="equal">
      <formula>"Cumplida (DT)"</formula>
    </cfRule>
    <cfRule type="cellIs" dxfId="531" priority="48" operator="equal">
      <formula>"Sin Avance"</formula>
    </cfRule>
  </conditionalFormatting>
  <conditionalFormatting sqref="O18">
    <cfRule type="cellIs" dxfId="530" priority="37" operator="equal">
      <formula>"Vencida"</formula>
    </cfRule>
    <cfRule type="cellIs" dxfId="529" priority="38" operator="equal">
      <formula>"No Cumplida"</formula>
    </cfRule>
    <cfRule type="cellIs" dxfId="528" priority="39" operator="equal">
      <formula>"En Avance"</formula>
    </cfRule>
    <cfRule type="cellIs" dxfId="527" priority="40" operator="equal">
      <formula>"Cumplida (FT)"</formula>
    </cfRule>
    <cfRule type="cellIs" dxfId="526" priority="41" operator="equal">
      <formula>"Cumplida (DT)"</formula>
    </cfRule>
    <cfRule type="cellIs" dxfId="525" priority="42" operator="equal">
      <formula>"Sin Avance"</formula>
    </cfRule>
  </conditionalFormatting>
  <conditionalFormatting sqref="O19">
    <cfRule type="cellIs" dxfId="524" priority="31" operator="equal">
      <formula>"Vencida"</formula>
    </cfRule>
    <cfRule type="cellIs" dxfId="523" priority="32" operator="equal">
      <formula>"No Cumplida"</formula>
    </cfRule>
    <cfRule type="cellIs" dxfId="522" priority="33" operator="equal">
      <formula>"En Avance"</formula>
    </cfRule>
    <cfRule type="cellIs" dxfId="521" priority="34" operator="equal">
      <formula>"Cumplida (FT)"</formula>
    </cfRule>
    <cfRule type="cellIs" dxfId="520" priority="35" operator="equal">
      <formula>"Cumplida (DT)"</formula>
    </cfRule>
    <cfRule type="cellIs" dxfId="519" priority="36" operator="equal">
      <formula>"Sin Avance"</formula>
    </cfRule>
  </conditionalFormatting>
  <conditionalFormatting sqref="O16">
    <cfRule type="cellIs" dxfId="518" priority="25" operator="equal">
      <formula>"Vencida"</formula>
    </cfRule>
    <cfRule type="cellIs" dxfId="517" priority="26" operator="equal">
      <formula>"No Cumplida"</formula>
    </cfRule>
    <cfRule type="cellIs" dxfId="516" priority="27" operator="equal">
      <formula>"En Avance"</formula>
    </cfRule>
    <cfRule type="cellIs" dxfId="515" priority="28" operator="equal">
      <formula>"Cumplida (FT)"</formula>
    </cfRule>
    <cfRule type="cellIs" dxfId="514" priority="29" operator="equal">
      <formula>"Cumplida (DT)"</formula>
    </cfRule>
    <cfRule type="cellIs" dxfId="513" priority="30" operator="equal">
      <formula>"Sin Avance"</formula>
    </cfRule>
  </conditionalFormatting>
  <conditionalFormatting sqref="O25">
    <cfRule type="cellIs" dxfId="512" priority="19" operator="equal">
      <formula>"Vencida"</formula>
    </cfRule>
    <cfRule type="cellIs" dxfId="511" priority="20" operator="equal">
      <formula>"No Cumplida"</formula>
    </cfRule>
    <cfRule type="cellIs" dxfId="510" priority="21" operator="equal">
      <formula>"En Avance"</formula>
    </cfRule>
    <cfRule type="cellIs" dxfId="509" priority="22" operator="equal">
      <formula>"Cumplida (FT)"</formula>
    </cfRule>
    <cfRule type="cellIs" dxfId="508" priority="23" operator="equal">
      <formula>"Cumplida (DT)"</formula>
    </cfRule>
    <cfRule type="cellIs" dxfId="507" priority="24" operator="equal">
      <formula>"Sin Avance"</formula>
    </cfRule>
  </conditionalFormatting>
  <conditionalFormatting sqref="O27">
    <cfRule type="cellIs" dxfId="506" priority="13" operator="equal">
      <formula>"Vencida"</formula>
    </cfRule>
    <cfRule type="cellIs" dxfId="505" priority="14" operator="equal">
      <formula>"No Cumplida"</formula>
    </cfRule>
    <cfRule type="cellIs" dxfId="504" priority="15" operator="equal">
      <formula>"En Avance"</formula>
    </cfRule>
    <cfRule type="cellIs" dxfId="503" priority="16" operator="equal">
      <formula>"Cumplida (FT)"</formula>
    </cfRule>
    <cfRule type="cellIs" dxfId="502" priority="17" operator="equal">
      <formula>"Cumplida (DT)"</formula>
    </cfRule>
    <cfRule type="cellIs" dxfId="501" priority="18" operator="equal">
      <formula>"Sin Avance"</formula>
    </cfRule>
  </conditionalFormatting>
  <conditionalFormatting sqref="O28">
    <cfRule type="cellIs" dxfId="500" priority="7" operator="equal">
      <formula>"Vencida"</formula>
    </cfRule>
    <cfRule type="cellIs" dxfId="499" priority="8" operator="equal">
      <formula>"No Cumplida"</formula>
    </cfRule>
    <cfRule type="cellIs" dxfId="498" priority="9" operator="equal">
      <formula>"En Avance"</formula>
    </cfRule>
    <cfRule type="cellIs" dxfId="497" priority="10" operator="equal">
      <formula>"Cumplida (FT)"</formula>
    </cfRule>
    <cfRule type="cellIs" dxfId="496" priority="11" operator="equal">
      <formula>"Cumplida (DT)"</formula>
    </cfRule>
    <cfRule type="cellIs" dxfId="495" priority="12" operator="equal">
      <formula>"Sin Avance"</formula>
    </cfRule>
  </conditionalFormatting>
  <conditionalFormatting sqref="O32:O35">
    <cfRule type="cellIs" dxfId="494" priority="1" operator="equal">
      <formula>"Vencida"</formula>
    </cfRule>
    <cfRule type="cellIs" dxfId="493" priority="2" operator="equal">
      <formula>"No Cumplida"</formula>
    </cfRule>
    <cfRule type="cellIs" dxfId="492" priority="3" operator="equal">
      <formula>"En Avance"</formula>
    </cfRule>
    <cfRule type="cellIs" dxfId="491" priority="4" operator="equal">
      <formula>"Cumplida (FT)"</formula>
    </cfRule>
    <cfRule type="cellIs" dxfId="490" priority="5" operator="equal">
      <formula>"Cumplida (DT)"</formula>
    </cfRule>
    <cfRule type="cellIs" dxfId="489" priority="6" operator="equal">
      <formula>"Sin Avance"</formula>
    </cfRule>
  </conditionalFormatting>
  <dataValidations disablePrompts="1" count="2">
    <dataValidation type="list" allowBlank="1" showInputMessage="1" showErrorMessage="1" sqref="U32:U35 U27:U30 U25 U13:U14 U16:U23">
      <formula1>Califica2</formula1>
    </dataValidation>
    <dataValidation type="list" allowBlank="1" showInputMessage="1" showErrorMessage="1" sqref="O25 I13:I14 I27:I30 I25 O16:O23 I32:I35 I16:I23 O27:O30 O13:O14 O32:O35">
      <formula1>Califica</formula1>
    </dataValidation>
  </dataValidations>
  <printOptions horizontalCentered="1"/>
  <pageMargins left="0.23622047244094491" right="0.23622047244094491" top="0.74803149606299213" bottom="0.74803149606299213" header="0.31496062992125984" footer="0.31496062992125984"/>
  <pageSetup paperSize="5" scale="27" fitToHeight="0" orientation="landscape" r:id="rId3"/>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4" max="20" man="1"/>
    <brk id="23" max="20" man="1"/>
    <brk id="30" max="20" man="1"/>
  </rowBreaks>
  <legacyDrawing r:id="rId4"/>
  <picture r:id="rId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2:X46"/>
  <sheetViews>
    <sheetView showGridLines="0" showWhiteSpace="0" topLeftCell="A6" zoomScale="85" zoomScaleNormal="85" zoomScaleSheetLayoutView="55" zoomScalePageLayoutView="55" workbookViewId="0">
      <pane xSplit="6" ySplit="7" topLeftCell="S46" activePane="bottomRight" state="frozen"/>
      <selection activeCell="A6" sqref="A6"/>
      <selection pane="topRight" activeCell="G6" sqref="G6"/>
      <selection pane="bottomLeft" activeCell="A13" sqref="A13"/>
      <selection pane="bottomRight" activeCell="T42" activeCellId="5" sqref="T12:U12 T24:U24 T27:U27 T34:U34 T38:U38 T42:U42"/>
    </sheetView>
  </sheetViews>
  <sheetFormatPr baseColWidth="10" defaultColWidth="11.42578125" defaultRowHeight="15" x14ac:dyDescent="0.25"/>
  <cols>
    <col min="1" max="1" width="9.140625" style="372" customWidth="1"/>
    <col min="2" max="2" width="5" style="371" customWidth="1"/>
    <col min="3" max="3" width="18.28515625" style="372" customWidth="1"/>
    <col min="4" max="4" width="27.42578125" style="372" customWidth="1"/>
    <col min="5" max="5" width="20.140625" style="372" customWidth="1"/>
    <col min="6" max="6" width="11.42578125" style="373" customWidth="1"/>
    <col min="7" max="7" width="1.42578125" style="371" customWidth="1"/>
    <col min="8" max="9" width="12.5703125" style="371" customWidth="1"/>
    <col min="10" max="10" width="15.42578125" style="371" customWidth="1"/>
    <col min="11" max="11" width="21.42578125" style="371" customWidth="1"/>
    <col min="12" max="12" width="65.140625" style="374" customWidth="1"/>
    <col min="13" max="13" width="9" style="371" customWidth="1"/>
    <col min="14" max="15" width="13.42578125" style="371" customWidth="1"/>
    <col min="16" max="16" width="15.5703125" style="371" customWidth="1"/>
    <col min="17" max="17" width="15.7109375" style="371" customWidth="1"/>
    <col min="18" max="18" width="58.28515625" style="374" customWidth="1"/>
    <col min="19" max="19" width="1.42578125" style="375" customWidth="1"/>
    <col min="20" max="21" width="13.28515625" style="371" customWidth="1"/>
    <col min="22" max="22" width="14.5703125" style="371" customWidth="1"/>
    <col min="23" max="23" width="15.7109375" style="371" customWidth="1"/>
    <col min="24" max="24" width="89.5703125" style="371" customWidth="1"/>
    <col min="25" max="261" width="11.42578125" style="371" customWidth="1"/>
    <col min="262" max="16384" width="11.42578125" style="371"/>
  </cols>
  <sheetData>
    <row r="2" spans="1:24" x14ac:dyDescent="0.25">
      <c r="A2" s="376" t="s">
        <v>70</v>
      </c>
      <c r="B2" s="376"/>
      <c r="C2" s="377"/>
      <c r="D2" s="377"/>
      <c r="E2" s="377"/>
      <c r="F2" s="377"/>
      <c r="G2" s="377"/>
      <c r="H2" s="377"/>
      <c r="I2" s="377"/>
      <c r="J2" s="377"/>
      <c r="K2" s="377"/>
      <c r="L2" s="377"/>
      <c r="M2" s="377"/>
      <c r="N2" s="377"/>
      <c r="O2" s="377"/>
      <c r="P2" s="377"/>
      <c r="Q2" s="377"/>
      <c r="R2" s="377"/>
      <c r="S2" s="378"/>
      <c r="T2" s="377"/>
      <c r="U2" s="377"/>
      <c r="V2" s="377"/>
      <c r="W2" s="377"/>
      <c r="X2" s="377"/>
    </row>
    <row r="3" spans="1:24" x14ac:dyDescent="0.25">
      <c r="B3" s="379"/>
      <c r="C3" s="380"/>
    </row>
    <row r="4" spans="1:24" x14ac:dyDescent="0.25">
      <c r="A4" s="381" t="s">
        <v>13</v>
      </c>
      <c r="B4" s="381"/>
      <c r="C4" s="382" t="s">
        <v>90</v>
      </c>
    </row>
    <row r="5" spans="1:24" x14ac:dyDescent="0.25">
      <c r="A5" s="381" t="s">
        <v>91</v>
      </c>
      <c r="B5" s="381"/>
      <c r="C5" s="383">
        <v>2018</v>
      </c>
    </row>
    <row r="6" spans="1:24" x14ac:dyDescent="0.25">
      <c r="A6" s="384" t="s">
        <v>92</v>
      </c>
      <c r="B6" s="384"/>
      <c r="C6" s="385" t="s">
        <v>816</v>
      </c>
    </row>
    <row r="8" spans="1:24" ht="15.75" thickBot="1" x14ac:dyDescent="0.3">
      <c r="G8" s="375"/>
    </row>
    <row r="9" spans="1:24" ht="15.75" thickBot="1" x14ac:dyDescent="0.3">
      <c r="A9" s="792" t="s">
        <v>71</v>
      </c>
      <c r="B9" s="793"/>
      <c r="C9" s="793"/>
      <c r="D9" s="793"/>
      <c r="E9" s="793"/>
      <c r="F9" s="794"/>
      <c r="G9" s="386"/>
      <c r="H9" s="737" t="s">
        <v>7</v>
      </c>
      <c r="I9" s="735"/>
      <c r="J9" s="735"/>
      <c r="K9" s="735"/>
      <c r="L9" s="736"/>
      <c r="N9" s="737" t="s">
        <v>8</v>
      </c>
      <c r="O9" s="735"/>
      <c r="P9" s="735"/>
      <c r="Q9" s="735"/>
      <c r="R9" s="736"/>
      <c r="T9" s="737" t="s">
        <v>9</v>
      </c>
      <c r="U9" s="735"/>
      <c r="V9" s="735"/>
      <c r="W9" s="735"/>
      <c r="X9" s="736"/>
    </row>
    <row r="10" spans="1:24" ht="38.1" customHeight="1" thickBot="1" x14ac:dyDescent="0.3">
      <c r="A10" s="599" t="s">
        <v>85</v>
      </c>
      <c r="B10" s="799" t="s">
        <v>903</v>
      </c>
      <c r="C10" s="800"/>
      <c r="D10" s="800"/>
      <c r="E10" s="800"/>
      <c r="F10" s="801"/>
      <c r="G10" s="600"/>
      <c r="H10" s="391" t="s">
        <v>156</v>
      </c>
      <c r="I10" s="392"/>
      <c r="J10" s="601">
        <v>43220</v>
      </c>
      <c r="K10" s="740" t="s">
        <v>151</v>
      </c>
      <c r="L10" s="797" t="s">
        <v>0</v>
      </c>
      <c r="N10" s="391" t="s">
        <v>156</v>
      </c>
      <c r="O10" s="392"/>
      <c r="P10" s="601">
        <v>43343</v>
      </c>
      <c r="Q10" s="740" t="s">
        <v>151</v>
      </c>
      <c r="R10" s="797" t="s">
        <v>0</v>
      </c>
      <c r="T10" s="391" t="s">
        <v>156</v>
      </c>
      <c r="U10" s="392"/>
      <c r="V10" s="601">
        <v>43465</v>
      </c>
      <c r="W10" s="740" t="s">
        <v>151</v>
      </c>
      <c r="X10" s="797" t="s">
        <v>0</v>
      </c>
    </row>
    <row r="11" spans="1:24" ht="45.75" thickBot="1" x14ac:dyDescent="0.3">
      <c r="A11" s="602" t="s">
        <v>11</v>
      </c>
      <c r="B11" s="798" t="s">
        <v>78</v>
      </c>
      <c r="C11" s="794"/>
      <c r="D11" s="395" t="s">
        <v>79</v>
      </c>
      <c r="E11" s="395" t="s">
        <v>80</v>
      </c>
      <c r="F11" s="396" t="s">
        <v>81</v>
      </c>
      <c r="H11" s="397" t="s">
        <v>12</v>
      </c>
      <c r="I11" s="399" t="s">
        <v>10</v>
      </c>
      <c r="J11" s="399" t="s">
        <v>83</v>
      </c>
      <c r="K11" s="742"/>
      <c r="L11" s="742"/>
      <c r="N11" s="397" t="s">
        <v>12</v>
      </c>
      <c r="O11" s="399" t="s">
        <v>10</v>
      </c>
      <c r="P11" s="399" t="s">
        <v>83</v>
      </c>
      <c r="Q11" s="742"/>
      <c r="R11" s="742"/>
      <c r="T11" s="397" t="s">
        <v>12</v>
      </c>
      <c r="U11" s="399" t="s">
        <v>10</v>
      </c>
      <c r="V11" s="399" t="s">
        <v>83</v>
      </c>
      <c r="W11" s="742"/>
      <c r="X11" s="742"/>
    </row>
    <row r="12" spans="1:24" s="415" customFormat="1" ht="30" customHeight="1" thickBot="1" x14ac:dyDescent="0.3">
      <c r="A12" s="743" t="s">
        <v>73</v>
      </c>
      <c r="B12" s="603"/>
      <c r="C12" s="604" t="s">
        <v>117</v>
      </c>
      <c r="D12" s="603"/>
      <c r="E12" s="603"/>
      <c r="F12" s="605"/>
      <c r="G12" s="3"/>
      <c r="H12" s="409">
        <f>+COUNTIF(H13:H23,"&lt;&gt;"&amp;"")</f>
        <v>2</v>
      </c>
      <c r="I12" s="410">
        <f>+COUNTIF(I13:I23,"Cumplida "&amp;"*")</f>
        <v>2</v>
      </c>
      <c r="J12" s="411">
        <f>IFERROR(+I12/H12,"No se programaron actividades relacionadas con este objetivo")</f>
        <v>1</v>
      </c>
      <c r="K12" s="412"/>
      <c r="L12" s="413"/>
      <c r="M12" s="408"/>
      <c r="N12" s="409">
        <f>+COUNTIF(N13:N23,"&lt;&gt;"&amp;"")</f>
        <v>3</v>
      </c>
      <c r="O12" s="410">
        <f>+COUNTIF(O13:O23,"Cumplida "&amp;"*")</f>
        <v>3</v>
      </c>
      <c r="P12" s="411">
        <f>IFERROR(+O12/N12,"No se programaron actividades relacionadas con este objetivo")</f>
        <v>1</v>
      </c>
      <c r="Q12" s="412"/>
      <c r="R12" s="413"/>
      <c r="S12" s="6"/>
      <c r="T12" s="409">
        <f>+COUNTIF(T13:T23,"&lt;&gt;"&amp;"")</f>
        <v>9</v>
      </c>
      <c r="U12" s="410">
        <f>+COUNTIF(U13:U23,"Cumplida "&amp;"*")</f>
        <v>8</v>
      </c>
      <c r="V12" s="411">
        <f>IFERROR(+U12/T12,"No se programaron actividades relacionadas con este objetivo")</f>
        <v>0.88888888888888884</v>
      </c>
      <c r="W12" s="412"/>
      <c r="X12" s="413"/>
    </row>
    <row r="13" spans="1:24" ht="409.5" x14ac:dyDescent="0.25">
      <c r="A13" s="795"/>
      <c r="B13" s="606" t="s">
        <v>1</v>
      </c>
      <c r="C13" s="182" t="s">
        <v>239</v>
      </c>
      <c r="D13" s="280" t="s">
        <v>555</v>
      </c>
      <c r="E13" s="182" t="s">
        <v>626</v>
      </c>
      <c r="F13" s="607">
        <v>43130</v>
      </c>
      <c r="H13" s="608">
        <v>1</v>
      </c>
      <c r="I13" s="460" t="s">
        <v>148</v>
      </c>
      <c r="J13" s="369"/>
      <c r="K13" s="609" t="s">
        <v>557</v>
      </c>
      <c r="L13" s="434" t="s">
        <v>599</v>
      </c>
      <c r="N13" s="432">
        <v>1</v>
      </c>
      <c r="O13" s="610" t="s">
        <v>148</v>
      </c>
      <c r="P13" s="611"/>
      <c r="Q13" s="612" t="s">
        <v>693</v>
      </c>
      <c r="R13" s="613" t="s">
        <v>904</v>
      </c>
      <c r="T13" s="432">
        <v>1</v>
      </c>
      <c r="U13" s="460" t="s">
        <v>148</v>
      </c>
      <c r="V13" s="369"/>
      <c r="W13" s="609" t="s">
        <v>693</v>
      </c>
      <c r="X13" s="434" t="s">
        <v>905</v>
      </c>
    </row>
    <row r="14" spans="1:24" ht="104.25" customHeight="1" x14ac:dyDescent="0.25">
      <c r="A14" s="795"/>
      <c r="B14" s="606" t="s">
        <v>2</v>
      </c>
      <c r="C14" s="182" t="s">
        <v>627</v>
      </c>
      <c r="D14" s="183" t="s">
        <v>628</v>
      </c>
      <c r="E14" s="182" t="s">
        <v>629</v>
      </c>
      <c r="F14" s="614">
        <v>43465</v>
      </c>
      <c r="H14" s="608"/>
      <c r="I14" s="460" t="s">
        <v>147</v>
      </c>
      <c r="J14" s="369"/>
      <c r="K14" s="609" t="s">
        <v>557</v>
      </c>
      <c r="L14" s="615" t="s">
        <v>597</v>
      </c>
      <c r="N14" s="432"/>
      <c r="O14" s="616" t="s">
        <v>147</v>
      </c>
      <c r="P14" s="617"/>
      <c r="Q14" s="612" t="s">
        <v>693</v>
      </c>
      <c r="R14" s="434" t="s">
        <v>906</v>
      </c>
      <c r="T14" s="432">
        <v>1</v>
      </c>
      <c r="U14" s="460" t="s">
        <v>148</v>
      </c>
      <c r="V14" s="369"/>
      <c r="W14" s="609" t="s">
        <v>693</v>
      </c>
      <c r="X14" s="436" t="s">
        <v>734</v>
      </c>
    </row>
    <row r="15" spans="1:24" ht="223.5" customHeight="1" x14ac:dyDescent="0.25">
      <c r="A15" s="795"/>
      <c r="B15" s="606" t="s">
        <v>3</v>
      </c>
      <c r="C15" s="182" t="s">
        <v>630</v>
      </c>
      <c r="D15" s="183" t="s">
        <v>240</v>
      </c>
      <c r="E15" s="182" t="s">
        <v>106</v>
      </c>
      <c r="F15" s="614">
        <v>43465</v>
      </c>
      <c r="H15" s="608"/>
      <c r="I15" s="460" t="s">
        <v>147</v>
      </c>
      <c r="J15" s="369"/>
      <c r="K15" s="609" t="s">
        <v>557</v>
      </c>
      <c r="L15" s="424" t="s">
        <v>585</v>
      </c>
      <c r="N15" s="432"/>
      <c r="O15" s="610" t="s">
        <v>147</v>
      </c>
      <c r="P15" s="617"/>
      <c r="Q15" s="612" t="s">
        <v>693</v>
      </c>
      <c r="R15" s="618" t="s">
        <v>907</v>
      </c>
      <c r="T15" s="432">
        <v>1</v>
      </c>
      <c r="U15" s="460" t="s">
        <v>148</v>
      </c>
      <c r="V15" s="369"/>
      <c r="W15" s="609" t="s">
        <v>693</v>
      </c>
      <c r="X15" s="436" t="s">
        <v>735</v>
      </c>
    </row>
    <row r="16" spans="1:24" ht="248.25" customHeight="1" x14ac:dyDescent="0.25">
      <c r="A16" s="795"/>
      <c r="B16" s="606" t="s">
        <v>20</v>
      </c>
      <c r="C16" s="619" t="s">
        <v>60</v>
      </c>
      <c r="D16" s="620" t="s">
        <v>241</v>
      </c>
      <c r="E16" s="182" t="s">
        <v>19</v>
      </c>
      <c r="F16" s="614">
        <v>43465</v>
      </c>
      <c r="H16" s="608"/>
      <c r="I16" s="460" t="s">
        <v>147</v>
      </c>
      <c r="J16" s="369"/>
      <c r="K16" s="609" t="s">
        <v>557</v>
      </c>
      <c r="L16" s="621" t="s">
        <v>556</v>
      </c>
      <c r="N16" s="432"/>
      <c r="O16" s="610" t="s">
        <v>147</v>
      </c>
      <c r="P16" s="617"/>
      <c r="Q16" s="612" t="s">
        <v>693</v>
      </c>
      <c r="R16" s="622" t="s">
        <v>908</v>
      </c>
      <c r="T16" s="432">
        <v>1</v>
      </c>
      <c r="U16" s="460" t="s">
        <v>148</v>
      </c>
      <c r="V16" s="369"/>
      <c r="W16" s="609" t="s">
        <v>693</v>
      </c>
      <c r="X16" s="436" t="s">
        <v>909</v>
      </c>
    </row>
    <row r="17" spans="1:24" ht="383.25" customHeight="1" x14ac:dyDescent="0.25">
      <c r="A17" s="795"/>
      <c r="B17" s="606" t="s">
        <v>58</v>
      </c>
      <c r="C17" s="623" t="s">
        <v>631</v>
      </c>
      <c r="D17" s="624" t="s">
        <v>632</v>
      </c>
      <c r="E17" s="625" t="s">
        <v>246</v>
      </c>
      <c r="F17" s="614">
        <v>43465</v>
      </c>
      <c r="H17" s="608"/>
      <c r="I17" s="460" t="s">
        <v>147</v>
      </c>
      <c r="J17" s="369"/>
      <c r="K17" s="609" t="s">
        <v>557</v>
      </c>
      <c r="L17" s="621" t="s">
        <v>633</v>
      </c>
      <c r="N17" s="432"/>
      <c r="O17" s="610" t="s">
        <v>147</v>
      </c>
      <c r="P17" s="617"/>
      <c r="Q17" s="612" t="s">
        <v>693</v>
      </c>
      <c r="R17" s="618" t="s">
        <v>910</v>
      </c>
      <c r="T17" s="432">
        <v>1</v>
      </c>
      <c r="U17" s="460" t="s">
        <v>148</v>
      </c>
      <c r="V17" s="369"/>
      <c r="W17" s="609" t="s">
        <v>693</v>
      </c>
      <c r="X17" s="618" t="s">
        <v>911</v>
      </c>
    </row>
    <row r="18" spans="1:24" ht="180.75" customHeight="1" x14ac:dyDescent="0.25">
      <c r="A18" s="795"/>
      <c r="B18" s="606" t="s">
        <v>59</v>
      </c>
      <c r="C18" s="626" t="s">
        <v>62</v>
      </c>
      <c r="D18" s="627" t="s">
        <v>242</v>
      </c>
      <c r="E18" s="182" t="s">
        <v>116</v>
      </c>
      <c r="F18" s="614">
        <v>43465</v>
      </c>
      <c r="H18" s="608"/>
      <c r="I18" s="460" t="s">
        <v>147</v>
      </c>
      <c r="J18" s="369"/>
      <c r="K18" s="609" t="s">
        <v>557</v>
      </c>
      <c r="L18" s="628" t="s">
        <v>600</v>
      </c>
      <c r="N18" s="432"/>
      <c r="O18" s="610" t="s">
        <v>147</v>
      </c>
      <c r="P18" s="617"/>
      <c r="Q18" s="612" t="s">
        <v>693</v>
      </c>
      <c r="R18" s="618" t="s">
        <v>912</v>
      </c>
      <c r="T18" s="432">
        <v>1</v>
      </c>
      <c r="U18" s="460" t="s">
        <v>146</v>
      </c>
      <c r="V18" s="369"/>
      <c r="W18" s="609" t="s">
        <v>693</v>
      </c>
      <c r="X18" s="618" t="s">
        <v>955</v>
      </c>
    </row>
    <row r="19" spans="1:24" ht="159.75" customHeight="1" x14ac:dyDescent="0.25">
      <c r="A19" s="795"/>
      <c r="B19" s="606" t="s">
        <v>61</v>
      </c>
      <c r="C19" s="629" t="s">
        <v>634</v>
      </c>
      <c r="D19" s="183" t="s">
        <v>697</v>
      </c>
      <c r="E19" s="182" t="s">
        <v>635</v>
      </c>
      <c r="F19" s="614">
        <v>43343</v>
      </c>
      <c r="H19" s="608">
        <v>1</v>
      </c>
      <c r="I19" s="460" t="s">
        <v>148</v>
      </c>
      <c r="J19" s="369"/>
      <c r="K19" s="609" t="s">
        <v>557</v>
      </c>
      <c r="L19" s="441" t="s">
        <v>913</v>
      </c>
      <c r="N19" s="432">
        <v>1</v>
      </c>
      <c r="O19" s="460" t="s">
        <v>148</v>
      </c>
      <c r="P19" s="369"/>
      <c r="Q19" s="609" t="s">
        <v>557</v>
      </c>
      <c r="R19" s="441" t="s">
        <v>914</v>
      </c>
      <c r="T19" s="432">
        <v>1</v>
      </c>
      <c r="U19" s="460" t="s">
        <v>148</v>
      </c>
      <c r="V19" s="369"/>
      <c r="W19" s="609" t="s">
        <v>557</v>
      </c>
      <c r="X19" s="441" t="s">
        <v>914</v>
      </c>
    </row>
    <row r="20" spans="1:24" ht="147" customHeight="1" x14ac:dyDescent="0.25">
      <c r="A20" s="795"/>
      <c r="B20" s="606">
        <v>1.8</v>
      </c>
      <c r="C20" s="630" t="s">
        <v>243</v>
      </c>
      <c r="D20" s="182" t="s">
        <v>244</v>
      </c>
      <c r="E20" s="182" t="s">
        <v>116</v>
      </c>
      <c r="F20" s="614">
        <v>43312</v>
      </c>
      <c r="H20" s="608"/>
      <c r="I20" s="460" t="s">
        <v>147</v>
      </c>
      <c r="J20" s="369"/>
      <c r="K20" s="609" t="s">
        <v>557</v>
      </c>
      <c r="L20" s="445" t="s">
        <v>601</v>
      </c>
      <c r="N20" s="432">
        <v>1</v>
      </c>
      <c r="O20" s="610" t="s">
        <v>148</v>
      </c>
      <c r="P20" s="617"/>
      <c r="Q20" s="612" t="s">
        <v>693</v>
      </c>
      <c r="R20" s="445" t="s">
        <v>915</v>
      </c>
      <c r="T20" s="432">
        <v>1</v>
      </c>
      <c r="U20" s="610" t="s">
        <v>148</v>
      </c>
      <c r="V20" s="617"/>
      <c r="W20" s="612" t="s">
        <v>693</v>
      </c>
      <c r="X20" s="445" t="s">
        <v>916</v>
      </c>
    </row>
    <row r="21" spans="1:24" ht="322.5" customHeight="1" thickBot="1" x14ac:dyDescent="0.3">
      <c r="A21" s="795"/>
      <c r="B21" s="606">
        <v>1.9</v>
      </c>
      <c r="C21" s="183" t="s">
        <v>63</v>
      </c>
      <c r="D21" s="183" t="s">
        <v>245</v>
      </c>
      <c r="E21" s="182" t="s">
        <v>246</v>
      </c>
      <c r="F21" s="614">
        <v>43465</v>
      </c>
      <c r="H21" s="608"/>
      <c r="I21" s="460" t="s">
        <v>147</v>
      </c>
      <c r="J21" s="369"/>
      <c r="K21" s="609" t="s">
        <v>557</v>
      </c>
      <c r="L21" s="434" t="s">
        <v>636</v>
      </c>
      <c r="N21" s="432"/>
      <c r="O21" s="610" t="s">
        <v>147</v>
      </c>
      <c r="P21" s="617"/>
      <c r="Q21" s="612" t="s">
        <v>693</v>
      </c>
      <c r="R21" s="618" t="s">
        <v>917</v>
      </c>
      <c r="T21" s="432">
        <v>1</v>
      </c>
      <c r="U21" s="460" t="s">
        <v>148</v>
      </c>
      <c r="V21" s="369"/>
      <c r="W21" s="609" t="s">
        <v>693</v>
      </c>
      <c r="X21" s="436" t="s">
        <v>943</v>
      </c>
    </row>
    <row r="22" spans="1:24" ht="15" hidden="1" customHeight="1" x14ac:dyDescent="0.25">
      <c r="A22" s="795"/>
      <c r="B22" s="429"/>
      <c r="C22" s="624"/>
      <c r="D22" s="624"/>
      <c r="E22" s="443"/>
      <c r="F22" s="37"/>
      <c r="H22" s="608"/>
      <c r="I22" s="460"/>
      <c r="J22" s="369"/>
      <c r="K22" s="609"/>
      <c r="L22" s="424"/>
      <c r="N22" s="432"/>
      <c r="O22" s="610"/>
      <c r="P22" s="617"/>
      <c r="Q22" s="612"/>
      <c r="R22" s="618"/>
      <c r="T22" s="608"/>
      <c r="U22" s="460"/>
      <c r="V22" s="369"/>
      <c r="W22" s="433"/>
      <c r="X22" s="436"/>
    </row>
    <row r="23" spans="1:24" ht="15.75" hidden="1" customHeight="1" thickBot="1" x14ac:dyDescent="0.3">
      <c r="A23" s="796"/>
      <c r="B23" s="429"/>
      <c r="C23" s="624"/>
      <c r="D23" s="624"/>
      <c r="E23" s="443"/>
      <c r="F23" s="631"/>
      <c r="H23" s="608"/>
      <c r="I23" s="460"/>
      <c r="J23" s="369"/>
      <c r="K23" s="609"/>
      <c r="L23" s="424"/>
      <c r="N23" s="432"/>
      <c r="O23" s="610"/>
      <c r="P23" s="617"/>
      <c r="Q23" s="612"/>
      <c r="R23" s="618"/>
      <c r="T23" s="608"/>
      <c r="U23" s="460"/>
      <c r="V23" s="369"/>
      <c r="W23" s="433"/>
      <c r="X23" s="436"/>
    </row>
    <row r="24" spans="1:24" s="415" customFormat="1" ht="30" customHeight="1" thickBot="1" x14ac:dyDescent="0.3">
      <c r="A24" s="743" t="s">
        <v>74</v>
      </c>
      <c r="B24" s="603"/>
      <c r="C24" s="604" t="s">
        <v>118</v>
      </c>
      <c r="D24" s="603"/>
      <c r="E24" s="603"/>
      <c r="F24" s="605"/>
      <c r="G24" s="3"/>
      <c r="H24" s="409">
        <f>+COUNTIF(H25:H26,"&lt;&gt;"&amp;"")</f>
        <v>1</v>
      </c>
      <c r="I24" s="410">
        <f>+COUNTIF(I25:I26,"Cumplida "&amp;"*")</f>
        <v>1</v>
      </c>
      <c r="J24" s="411">
        <f>IFERROR(+I24/H24,"No se programaron actividades relacionadas con este objetivo")</f>
        <v>1</v>
      </c>
      <c r="K24" s="412"/>
      <c r="L24" s="413"/>
      <c r="M24" s="408"/>
      <c r="N24" s="409">
        <f>+COUNTIF(N25:N26,"&lt;&gt;"&amp;"")</f>
        <v>1</v>
      </c>
      <c r="O24" s="410">
        <f>+COUNTIF(O25:O26,"Cumplida "&amp;"*")</f>
        <v>1</v>
      </c>
      <c r="P24" s="411">
        <f>IFERROR(+O24/N24,"No se programaron actividades relacionadas con este objetivo")</f>
        <v>1</v>
      </c>
      <c r="Q24" s="412"/>
      <c r="R24" s="413"/>
      <c r="S24" s="6"/>
      <c r="T24" s="409">
        <f>+COUNTIF(T25:T26,"&lt;&gt;"&amp;"")</f>
        <v>2</v>
      </c>
      <c r="U24" s="410">
        <f>+COUNTIF(U25:U26,"Cumplida "&amp;"*")</f>
        <v>2</v>
      </c>
      <c r="V24" s="411">
        <f>IFERROR(+U24/T24,"No se programaron actividades relacionadas con este objetivo")</f>
        <v>1</v>
      </c>
      <c r="W24" s="412"/>
      <c r="X24" s="413"/>
    </row>
    <row r="25" spans="1:24" ht="319.5" customHeight="1" x14ac:dyDescent="0.25">
      <c r="A25" s="795"/>
      <c r="B25" s="606" t="s">
        <v>4</v>
      </c>
      <c r="C25" s="183" t="s">
        <v>247</v>
      </c>
      <c r="D25" s="632" t="s">
        <v>586</v>
      </c>
      <c r="E25" s="632" t="s">
        <v>250</v>
      </c>
      <c r="F25" s="633">
        <v>43454</v>
      </c>
      <c r="H25" s="608"/>
      <c r="I25" s="460" t="s">
        <v>147</v>
      </c>
      <c r="J25" s="369"/>
      <c r="K25" s="609" t="s">
        <v>557</v>
      </c>
      <c r="L25" s="634" t="s">
        <v>918</v>
      </c>
      <c r="N25" s="432"/>
      <c r="O25" s="610" t="s">
        <v>147</v>
      </c>
      <c r="P25" s="617"/>
      <c r="Q25" s="612" t="s">
        <v>693</v>
      </c>
      <c r="R25" s="622" t="s">
        <v>919</v>
      </c>
      <c r="T25" s="432">
        <v>1</v>
      </c>
      <c r="U25" s="460" t="s">
        <v>148</v>
      </c>
      <c r="V25" s="369"/>
      <c r="W25" s="609" t="s">
        <v>693</v>
      </c>
      <c r="X25" s="727" t="s">
        <v>956</v>
      </c>
    </row>
    <row r="26" spans="1:24" ht="160.5" customHeight="1" thickBot="1" x14ac:dyDescent="0.3">
      <c r="A26" s="796"/>
      <c r="B26" s="606" t="s">
        <v>6</v>
      </c>
      <c r="C26" s="183" t="s">
        <v>637</v>
      </c>
      <c r="D26" s="182" t="s">
        <v>248</v>
      </c>
      <c r="E26" s="182" t="s">
        <v>121</v>
      </c>
      <c r="F26" s="614" t="s">
        <v>249</v>
      </c>
      <c r="H26" s="425">
        <v>1</v>
      </c>
      <c r="I26" s="460" t="s">
        <v>149</v>
      </c>
      <c r="J26" s="422"/>
      <c r="K26" s="609" t="s">
        <v>557</v>
      </c>
      <c r="L26" s="424" t="s">
        <v>638</v>
      </c>
      <c r="N26" s="425">
        <v>1</v>
      </c>
      <c r="O26" s="610" t="s">
        <v>149</v>
      </c>
      <c r="P26" s="635"/>
      <c r="Q26" s="612" t="s">
        <v>693</v>
      </c>
      <c r="R26" s="424" t="s">
        <v>920</v>
      </c>
      <c r="T26" s="425">
        <v>1</v>
      </c>
      <c r="U26" s="610" t="s">
        <v>149</v>
      </c>
      <c r="V26" s="635"/>
      <c r="W26" s="612" t="s">
        <v>693</v>
      </c>
      <c r="X26" s="424" t="s">
        <v>920</v>
      </c>
    </row>
    <row r="27" spans="1:24" s="415" customFormat="1" ht="30" customHeight="1" thickBot="1" x14ac:dyDescent="0.3">
      <c r="A27" s="743" t="s">
        <v>75</v>
      </c>
      <c r="B27" s="603"/>
      <c r="C27" s="604" t="s">
        <v>122</v>
      </c>
      <c r="D27" s="603"/>
      <c r="E27" s="603"/>
      <c r="F27" s="605"/>
      <c r="G27" s="3"/>
      <c r="H27" s="409">
        <f>+COUNTIF(H28:H33,"&lt;&gt;"&amp;"")</f>
        <v>0</v>
      </c>
      <c r="I27" s="410">
        <f>+COUNTIF(I28:I33,"Cumplida "&amp;"*")</f>
        <v>0</v>
      </c>
      <c r="J27" s="411" t="str">
        <f>IFERROR(+I27/H27,"No se programaron actividades relacionadas con este objetivo")</f>
        <v>No se programaron actividades relacionadas con este objetivo</v>
      </c>
      <c r="K27" s="412"/>
      <c r="L27" s="413"/>
      <c r="M27" s="408"/>
      <c r="N27" s="409">
        <f>+COUNTIF(N28:N33,"&lt;&gt;"&amp;"")</f>
        <v>0</v>
      </c>
      <c r="O27" s="410">
        <f>+COUNTIF(O28:O33,"Cumplida "&amp;"*")</f>
        <v>0</v>
      </c>
      <c r="P27" s="411" t="str">
        <f>IFERROR(+O27/N27,"No se programaron actividades relacionadas con este objetivo")</f>
        <v>No se programaron actividades relacionadas con este objetivo</v>
      </c>
      <c r="Q27" s="412"/>
      <c r="R27" s="413"/>
      <c r="S27" s="6"/>
      <c r="T27" s="409">
        <f>+COUNTIF(T28:T33,"&lt;&gt;"&amp;"")</f>
        <v>6</v>
      </c>
      <c r="U27" s="410">
        <f>+COUNTIF(U28:U33,"Cumplida "&amp;"*")</f>
        <v>4</v>
      </c>
      <c r="V27" s="411">
        <f>IFERROR(+U27/T27,"No se programaron actividades relacionadas con este objetivo")</f>
        <v>0.66666666666666663</v>
      </c>
      <c r="W27" s="412"/>
      <c r="X27" s="413"/>
    </row>
    <row r="28" spans="1:24" ht="184.5" customHeight="1" x14ac:dyDescent="0.25">
      <c r="A28" s="795"/>
      <c r="B28" s="636" t="s">
        <v>22</v>
      </c>
      <c r="C28" s="182" t="s">
        <v>64</v>
      </c>
      <c r="D28" s="182" t="s">
        <v>136</v>
      </c>
      <c r="E28" s="182" t="s">
        <v>121</v>
      </c>
      <c r="F28" s="614">
        <v>43464</v>
      </c>
      <c r="H28" s="608"/>
      <c r="I28" s="460" t="s">
        <v>194</v>
      </c>
      <c r="J28" s="369"/>
      <c r="K28" s="609" t="s">
        <v>557</v>
      </c>
      <c r="L28" s="424" t="s">
        <v>603</v>
      </c>
      <c r="N28" s="432"/>
      <c r="O28" s="610" t="s">
        <v>194</v>
      </c>
      <c r="P28" s="617"/>
      <c r="Q28" s="612" t="s">
        <v>693</v>
      </c>
      <c r="R28" s="424" t="s">
        <v>603</v>
      </c>
      <c r="T28" s="432">
        <v>1</v>
      </c>
      <c r="U28" s="460" t="s">
        <v>148</v>
      </c>
      <c r="V28" s="369"/>
      <c r="W28" s="609" t="s">
        <v>693</v>
      </c>
      <c r="X28" s="434" t="s">
        <v>921</v>
      </c>
    </row>
    <row r="29" spans="1:24" ht="171.75" customHeight="1" x14ac:dyDescent="0.25">
      <c r="A29" s="795"/>
      <c r="B29" s="636" t="s">
        <v>23</v>
      </c>
      <c r="C29" s="182" t="s">
        <v>65</v>
      </c>
      <c r="D29" s="182" t="s">
        <v>251</v>
      </c>
      <c r="E29" s="182" t="s">
        <v>119</v>
      </c>
      <c r="F29" s="614">
        <v>43464</v>
      </c>
      <c r="G29" s="600"/>
      <c r="H29" s="637"/>
      <c r="I29" s="460" t="s">
        <v>194</v>
      </c>
      <c r="J29" s="369"/>
      <c r="K29" s="609" t="s">
        <v>557</v>
      </c>
      <c r="L29" s="424" t="s">
        <v>603</v>
      </c>
      <c r="M29" s="600"/>
      <c r="N29" s="638"/>
      <c r="O29" s="610" t="s">
        <v>194</v>
      </c>
      <c r="P29" s="617"/>
      <c r="Q29" s="612" t="s">
        <v>693</v>
      </c>
      <c r="R29" s="424" t="s">
        <v>603</v>
      </c>
      <c r="T29" s="432">
        <v>1</v>
      </c>
      <c r="U29" s="460" t="s">
        <v>148</v>
      </c>
      <c r="V29" s="369"/>
      <c r="W29" s="609" t="s">
        <v>693</v>
      </c>
      <c r="X29" s="434" t="s">
        <v>922</v>
      </c>
    </row>
    <row r="30" spans="1:24" ht="158.25" customHeight="1" x14ac:dyDescent="0.25">
      <c r="A30" s="795"/>
      <c r="B30" s="636" t="s">
        <v>24</v>
      </c>
      <c r="C30" s="182" t="s">
        <v>66</v>
      </c>
      <c r="D30" s="182" t="s">
        <v>137</v>
      </c>
      <c r="E30" s="182" t="s">
        <v>120</v>
      </c>
      <c r="F30" s="614">
        <v>43464</v>
      </c>
      <c r="G30" s="600"/>
      <c r="H30" s="637"/>
      <c r="I30" s="460" t="s">
        <v>194</v>
      </c>
      <c r="J30" s="369"/>
      <c r="K30" s="609" t="s">
        <v>557</v>
      </c>
      <c r="L30" s="424" t="s">
        <v>603</v>
      </c>
      <c r="M30" s="600"/>
      <c r="N30" s="638"/>
      <c r="O30" s="610" t="s">
        <v>147</v>
      </c>
      <c r="P30" s="617"/>
      <c r="Q30" s="612" t="s">
        <v>693</v>
      </c>
      <c r="R30" s="424" t="s">
        <v>923</v>
      </c>
      <c r="T30" s="638">
        <v>1</v>
      </c>
      <c r="U30" s="460" t="s">
        <v>148</v>
      </c>
      <c r="V30" s="369"/>
      <c r="W30" s="609" t="s">
        <v>693</v>
      </c>
      <c r="X30" s="434" t="s">
        <v>736</v>
      </c>
    </row>
    <row r="31" spans="1:24" ht="301.5" customHeight="1" x14ac:dyDescent="0.25">
      <c r="A31" s="795"/>
      <c r="B31" s="636" t="s">
        <v>50</v>
      </c>
      <c r="C31" s="182" t="s">
        <v>639</v>
      </c>
      <c r="D31" s="182" t="s">
        <v>252</v>
      </c>
      <c r="E31" s="182" t="s">
        <v>121</v>
      </c>
      <c r="F31" s="614">
        <v>43464</v>
      </c>
      <c r="G31" s="600"/>
      <c r="H31" s="608"/>
      <c r="I31" s="460" t="s">
        <v>147</v>
      </c>
      <c r="J31" s="369"/>
      <c r="K31" s="609" t="s">
        <v>557</v>
      </c>
      <c r="L31" s="445" t="s">
        <v>924</v>
      </c>
      <c r="M31" s="600"/>
      <c r="N31" s="638"/>
      <c r="O31" s="610" t="s">
        <v>147</v>
      </c>
      <c r="P31" s="617"/>
      <c r="Q31" s="612" t="s">
        <v>693</v>
      </c>
      <c r="R31" s="618" t="s">
        <v>925</v>
      </c>
      <c r="T31" s="638">
        <v>1</v>
      </c>
      <c r="U31" s="460" t="s">
        <v>146</v>
      </c>
      <c r="V31" s="369"/>
      <c r="W31" s="609" t="s">
        <v>693</v>
      </c>
      <c r="X31" s="436" t="s">
        <v>926</v>
      </c>
    </row>
    <row r="32" spans="1:24" ht="349.5" customHeight="1" x14ac:dyDescent="0.25">
      <c r="A32" s="795"/>
      <c r="B32" s="636" t="s">
        <v>97</v>
      </c>
      <c r="C32" s="182" t="s">
        <v>253</v>
      </c>
      <c r="D32" s="182" t="s">
        <v>254</v>
      </c>
      <c r="E32" s="182" t="s">
        <v>121</v>
      </c>
      <c r="F32" s="614">
        <v>43464</v>
      </c>
      <c r="H32" s="608"/>
      <c r="I32" s="460" t="s">
        <v>147</v>
      </c>
      <c r="J32" s="369"/>
      <c r="K32" s="609" t="s">
        <v>557</v>
      </c>
      <c r="L32" s="445" t="s">
        <v>640</v>
      </c>
      <c r="N32" s="432"/>
      <c r="O32" s="610" t="s">
        <v>147</v>
      </c>
      <c r="P32" s="617"/>
      <c r="Q32" s="612" t="s">
        <v>693</v>
      </c>
      <c r="R32" s="639" t="s">
        <v>927</v>
      </c>
      <c r="T32" s="432">
        <v>1</v>
      </c>
      <c r="U32" s="460" t="s">
        <v>146</v>
      </c>
      <c r="V32" s="369"/>
      <c r="W32" s="609" t="s">
        <v>693</v>
      </c>
      <c r="X32" s="436" t="s">
        <v>928</v>
      </c>
    </row>
    <row r="33" spans="1:24" ht="408.75" customHeight="1" thickBot="1" x14ac:dyDescent="0.3">
      <c r="A33" s="796"/>
      <c r="B33" s="636" t="s">
        <v>135</v>
      </c>
      <c r="C33" s="182" t="s">
        <v>641</v>
      </c>
      <c r="D33" s="182" t="s">
        <v>642</v>
      </c>
      <c r="E33" s="182" t="s">
        <v>121</v>
      </c>
      <c r="F33" s="614">
        <v>43465</v>
      </c>
      <c r="H33" s="608"/>
      <c r="I33" s="460" t="s">
        <v>147</v>
      </c>
      <c r="J33" s="369"/>
      <c r="K33" s="609" t="s">
        <v>557</v>
      </c>
      <c r="L33" s="445" t="s">
        <v>643</v>
      </c>
      <c r="N33" s="432"/>
      <c r="O33" s="610" t="s">
        <v>147</v>
      </c>
      <c r="P33" s="617"/>
      <c r="Q33" s="612" t="s">
        <v>693</v>
      </c>
      <c r="R33" s="639" t="s">
        <v>929</v>
      </c>
      <c r="T33" s="432">
        <v>1</v>
      </c>
      <c r="U33" s="460" t="s">
        <v>148</v>
      </c>
      <c r="V33" s="369"/>
      <c r="W33" s="609" t="s">
        <v>693</v>
      </c>
      <c r="X33" s="436" t="s">
        <v>957</v>
      </c>
    </row>
    <row r="34" spans="1:24" s="415" customFormat="1" ht="30" customHeight="1" thickBot="1" x14ac:dyDescent="0.3">
      <c r="A34" s="743" t="s">
        <v>76</v>
      </c>
      <c r="B34" s="603"/>
      <c r="C34" s="604" t="s">
        <v>123</v>
      </c>
      <c r="D34" s="603"/>
      <c r="E34" s="603"/>
      <c r="F34" s="605"/>
      <c r="G34" s="3"/>
      <c r="H34" s="409"/>
      <c r="I34" s="410">
        <f>+COUNTIF(I35:I37,"Cumplida "&amp;"*")</f>
        <v>0</v>
      </c>
      <c r="J34" s="411" t="str">
        <f>IFERROR(+I34/H34,"No se programaron actividades relacionadas con este objetivo")</f>
        <v>No se programaron actividades relacionadas con este objetivo</v>
      </c>
      <c r="K34" s="412"/>
      <c r="L34" s="413"/>
      <c r="M34" s="408"/>
      <c r="N34" s="409">
        <f>+COUNTIF(N35:N37,"&lt;&gt;"&amp;"")</f>
        <v>0</v>
      </c>
      <c r="O34" s="410">
        <f>+COUNTIF(O35:O37,"Cumplida "&amp;"*")</f>
        <v>0</v>
      </c>
      <c r="P34" s="411" t="str">
        <f>IFERROR(+O34/N34,"No se programaron actividades relacionadas con este objetivo")</f>
        <v>No se programaron actividades relacionadas con este objetivo</v>
      </c>
      <c r="Q34" s="412"/>
      <c r="R34" s="413"/>
      <c r="S34" s="6"/>
      <c r="T34" s="409">
        <f>+COUNTIF(T35:T37,"&lt;&gt;"&amp;"")</f>
        <v>1</v>
      </c>
      <c r="U34" s="410">
        <f>+COUNTIF(U35:U37,"Cumplida "&amp;"*")</f>
        <v>1</v>
      </c>
      <c r="V34" s="411">
        <f>IFERROR(+U34/T34,"No se programaron actividades relacionadas con este objetivo")</f>
        <v>1</v>
      </c>
      <c r="W34" s="412"/>
      <c r="X34" s="413"/>
    </row>
    <row r="35" spans="1:24" ht="400.5" customHeight="1" thickBot="1" x14ac:dyDescent="0.3">
      <c r="A35" s="795"/>
      <c r="B35" s="636" t="s">
        <v>51</v>
      </c>
      <c r="C35" s="629" t="s">
        <v>138</v>
      </c>
      <c r="D35" s="182" t="s">
        <v>255</v>
      </c>
      <c r="E35" s="640" t="s">
        <v>119</v>
      </c>
      <c r="F35" s="614">
        <v>43100</v>
      </c>
      <c r="H35" s="608"/>
      <c r="I35" s="460" t="s">
        <v>147</v>
      </c>
      <c r="J35" s="369"/>
      <c r="K35" s="609" t="s">
        <v>557</v>
      </c>
      <c r="L35" s="641" t="s">
        <v>587</v>
      </c>
      <c r="N35" s="432"/>
      <c r="O35" s="610" t="s">
        <v>147</v>
      </c>
      <c r="P35" s="617"/>
      <c r="Q35" s="612" t="s">
        <v>693</v>
      </c>
      <c r="R35" s="618" t="s">
        <v>930</v>
      </c>
      <c r="T35" s="432">
        <v>1</v>
      </c>
      <c r="U35" s="460" t="s">
        <v>148</v>
      </c>
      <c r="V35" s="369"/>
      <c r="W35" s="609" t="s">
        <v>693</v>
      </c>
      <c r="X35" s="434" t="s">
        <v>931</v>
      </c>
    </row>
    <row r="36" spans="1:24" ht="102" hidden="1" customHeight="1" thickBot="1" x14ac:dyDescent="0.3">
      <c r="A36" s="795"/>
      <c r="B36" s="429"/>
      <c r="C36" s="642"/>
      <c r="D36" s="27"/>
      <c r="E36" s="368"/>
      <c r="F36" s="631"/>
      <c r="H36" s="425"/>
      <c r="I36" s="460"/>
      <c r="J36" s="422"/>
      <c r="K36" s="609"/>
      <c r="L36" s="427"/>
      <c r="N36" s="425"/>
      <c r="O36" s="610"/>
      <c r="P36" s="635"/>
      <c r="Q36" s="612"/>
      <c r="R36" s="459"/>
      <c r="T36" s="425"/>
      <c r="U36" s="460"/>
      <c r="V36" s="422"/>
      <c r="W36" s="423"/>
      <c r="X36" s="427"/>
    </row>
    <row r="37" spans="1:24" ht="16.5" hidden="1" customHeight="1" thickBot="1" x14ac:dyDescent="0.3">
      <c r="A37" s="796"/>
      <c r="B37" s="429"/>
      <c r="C37" s="642"/>
      <c r="D37" s="27"/>
      <c r="E37" s="368"/>
      <c r="F37" s="631"/>
      <c r="H37" s="425"/>
      <c r="I37" s="460"/>
      <c r="J37" s="422"/>
      <c r="K37" s="609"/>
      <c r="L37" s="643"/>
      <c r="N37" s="425"/>
      <c r="O37" s="610"/>
      <c r="P37" s="635"/>
      <c r="Q37" s="612"/>
      <c r="R37" s="459"/>
      <c r="T37" s="425"/>
      <c r="U37" s="460"/>
      <c r="V37" s="422"/>
      <c r="W37" s="423"/>
      <c r="X37" s="427"/>
    </row>
    <row r="38" spans="1:24" s="415" customFormat="1" ht="30" customHeight="1" thickBot="1" x14ac:dyDescent="0.3">
      <c r="A38" s="743" t="s">
        <v>77</v>
      </c>
      <c r="B38" s="603"/>
      <c r="C38" s="604" t="s">
        <v>124</v>
      </c>
      <c r="D38" s="603"/>
      <c r="E38" s="603"/>
      <c r="F38" s="605"/>
      <c r="G38" s="3"/>
      <c r="H38" s="409"/>
      <c r="I38" s="410">
        <f>+COUNTIF(I39:I41,"Cumplida "&amp;"*")</f>
        <v>0</v>
      </c>
      <c r="J38" s="411" t="str">
        <f>IFERROR(+I38/H38,"No se programaron actividades relacionadas con este objetivo")</f>
        <v>No se programaron actividades relacionadas con este objetivo</v>
      </c>
      <c r="K38" s="412"/>
      <c r="L38" s="413"/>
      <c r="M38" s="408"/>
      <c r="N38" s="409">
        <f>+COUNTIF(N39:N41,"&lt;&gt;"&amp;"")</f>
        <v>1</v>
      </c>
      <c r="O38" s="410">
        <f>+COUNTIF(O39:O41,"Cumplida "&amp;"*")</f>
        <v>1</v>
      </c>
      <c r="P38" s="411">
        <f>IFERROR(+O38/N38,"No se programaron actividades relacionadas con este objetivo")</f>
        <v>1</v>
      </c>
      <c r="Q38" s="412"/>
      <c r="R38" s="413"/>
      <c r="S38" s="6"/>
      <c r="T38" s="409">
        <f>+COUNTIF(T39:T41,"&lt;&gt;"&amp;"")</f>
        <v>3</v>
      </c>
      <c r="U38" s="410">
        <f>+COUNTIF(U39:U41,"Cumplida "&amp;"*")</f>
        <v>3</v>
      </c>
      <c r="V38" s="411">
        <f>IFERROR(+U38/T38,"No se programaron actividades relacionadas con este objetivo")</f>
        <v>1</v>
      </c>
      <c r="W38" s="412"/>
      <c r="X38" s="413"/>
    </row>
    <row r="39" spans="1:24" ht="171.75" customHeight="1" x14ac:dyDescent="0.25">
      <c r="A39" s="795"/>
      <c r="B39" s="606" t="s">
        <v>54</v>
      </c>
      <c r="C39" s="183" t="s">
        <v>139</v>
      </c>
      <c r="D39" s="183" t="s">
        <v>644</v>
      </c>
      <c r="E39" s="182" t="s">
        <v>111</v>
      </c>
      <c r="F39" s="614">
        <v>43465</v>
      </c>
      <c r="H39" s="608"/>
      <c r="I39" s="460" t="s">
        <v>147</v>
      </c>
      <c r="J39" s="369"/>
      <c r="K39" s="609" t="s">
        <v>557</v>
      </c>
      <c r="L39" s="436" t="s">
        <v>645</v>
      </c>
      <c r="N39" s="432"/>
      <c r="O39" s="460" t="s">
        <v>147</v>
      </c>
      <c r="P39" s="369"/>
      <c r="Q39" s="612" t="s">
        <v>693</v>
      </c>
      <c r="R39" s="618" t="s">
        <v>932</v>
      </c>
      <c r="T39" s="432">
        <v>1</v>
      </c>
      <c r="U39" s="460" t="s">
        <v>148</v>
      </c>
      <c r="V39" s="369"/>
      <c r="W39" s="609" t="s">
        <v>693</v>
      </c>
      <c r="X39" s="436" t="s">
        <v>933</v>
      </c>
    </row>
    <row r="40" spans="1:24" ht="294.75" customHeight="1" x14ac:dyDescent="0.25">
      <c r="A40" s="744"/>
      <c r="B40" s="606" t="s">
        <v>55</v>
      </c>
      <c r="C40" s="199" t="s">
        <v>256</v>
      </c>
      <c r="D40" s="183" t="s">
        <v>257</v>
      </c>
      <c r="E40" s="182" t="s">
        <v>646</v>
      </c>
      <c r="F40" s="614">
        <v>43465</v>
      </c>
      <c r="H40" s="425"/>
      <c r="I40" s="460" t="s">
        <v>147</v>
      </c>
      <c r="J40" s="422"/>
      <c r="K40" s="609" t="s">
        <v>557</v>
      </c>
      <c r="L40" s="427" t="s">
        <v>602</v>
      </c>
      <c r="N40" s="420">
        <v>1</v>
      </c>
      <c r="O40" s="460" t="s">
        <v>148</v>
      </c>
      <c r="P40" s="422"/>
      <c r="Q40" s="612" t="s">
        <v>693</v>
      </c>
      <c r="R40" s="459" t="s">
        <v>934</v>
      </c>
      <c r="T40" s="420">
        <v>1</v>
      </c>
      <c r="U40" s="460" t="s">
        <v>148</v>
      </c>
      <c r="V40" s="422"/>
      <c r="W40" s="644" t="s">
        <v>693</v>
      </c>
      <c r="X40" s="427" t="s">
        <v>935</v>
      </c>
    </row>
    <row r="41" spans="1:24" ht="192" customHeight="1" thickBot="1" x14ac:dyDescent="0.3">
      <c r="A41" s="796"/>
      <c r="B41" s="606" t="s">
        <v>56</v>
      </c>
      <c r="C41" s="183" t="s">
        <v>140</v>
      </c>
      <c r="D41" s="183" t="s">
        <v>258</v>
      </c>
      <c r="E41" s="182" t="s">
        <v>111</v>
      </c>
      <c r="F41" s="614">
        <v>43465</v>
      </c>
      <c r="H41" s="425"/>
      <c r="I41" s="460" t="s">
        <v>147</v>
      </c>
      <c r="J41" s="422"/>
      <c r="K41" s="609" t="s">
        <v>557</v>
      </c>
      <c r="L41" s="645" t="s">
        <v>588</v>
      </c>
      <c r="N41" s="425"/>
      <c r="O41" s="460" t="s">
        <v>147</v>
      </c>
      <c r="P41" s="422"/>
      <c r="Q41" s="612" t="s">
        <v>693</v>
      </c>
      <c r="R41" s="459" t="s">
        <v>936</v>
      </c>
      <c r="T41" s="420">
        <v>1</v>
      </c>
      <c r="U41" s="460" t="s">
        <v>148</v>
      </c>
      <c r="V41" s="422"/>
      <c r="W41" s="644" t="s">
        <v>693</v>
      </c>
      <c r="X41" s="427" t="s">
        <v>937</v>
      </c>
    </row>
    <row r="42" spans="1:24" s="415" customFormat="1" ht="30" customHeight="1" thickBot="1" x14ac:dyDescent="0.3">
      <c r="A42" s="791" t="s">
        <v>125</v>
      </c>
      <c r="B42" s="603"/>
      <c r="C42" s="604" t="s">
        <v>126</v>
      </c>
      <c r="D42" s="603"/>
      <c r="E42" s="603"/>
      <c r="F42" s="605"/>
      <c r="G42" s="3"/>
      <c r="H42" s="403">
        <f>+COUNTIF(H43:H46,"&lt;&gt;"&amp;"")</f>
        <v>0</v>
      </c>
      <c r="I42" s="446">
        <f>+COUNTIF(I43:I46,"Cumplida "&amp;"*")</f>
        <v>0</v>
      </c>
      <c r="J42" s="411" t="str">
        <f>IFERROR(+I42/H42,"No se programaron actividades relacionadas con este objetivo")</f>
        <v>No se programaron actividades relacionadas con este objetivo</v>
      </c>
      <c r="K42" s="448"/>
      <c r="L42" s="449"/>
      <c r="M42" s="408"/>
      <c r="N42" s="403">
        <f>+COUNTIF(N43:N46,"&lt;&gt;"&amp;"")</f>
        <v>1</v>
      </c>
      <c r="O42" s="446">
        <f>+COUNTIF(O43:O46,"Cumplida "&amp;"*")</f>
        <v>1</v>
      </c>
      <c r="P42" s="411">
        <f>IFERROR(+O42/N42,"No se programaron actividades relacionadas con este objetivo")</f>
        <v>1</v>
      </c>
      <c r="Q42" s="448"/>
      <c r="R42" s="449"/>
      <c r="S42" s="6"/>
      <c r="T42" s="403">
        <f>+COUNTIF(T43:T45,"&lt;&gt;"&amp;"")</f>
        <v>3</v>
      </c>
      <c r="U42" s="446">
        <f>+COUNTIF(U43:U45,"Cumplida "&amp;"*")</f>
        <v>2</v>
      </c>
      <c r="V42" s="411">
        <f>IFERROR(+U42/T42,"No se programaron actividades relacionadas con este objetivo")</f>
        <v>0.66666666666666663</v>
      </c>
      <c r="W42" s="448"/>
      <c r="X42" s="449"/>
    </row>
    <row r="43" spans="1:24" ht="342.75" customHeight="1" x14ac:dyDescent="0.25">
      <c r="A43" s="744"/>
      <c r="B43" s="646" t="s">
        <v>67</v>
      </c>
      <c r="C43" s="647" t="s">
        <v>680</v>
      </c>
      <c r="D43" s="647" t="s">
        <v>681</v>
      </c>
      <c r="E43" s="648" t="s">
        <v>260</v>
      </c>
      <c r="F43" s="649">
        <v>43465</v>
      </c>
      <c r="H43" s="650"/>
      <c r="I43" s="455" t="s">
        <v>147</v>
      </c>
      <c r="J43" s="456"/>
      <c r="K43" s="651" t="s">
        <v>557</v>
      </c>
      <c r="L43" s="652" t="s">
        <v>598</v>
      </c>
      <c r="N43" s="650"/>
      <c r="O43" s="455" t="s">
        <v>147</v>
      </c>
      <c r="P43" s="456"/>
      <c r="Q43" s="653" t="s">
        <v>693</v>
      </c>
      <c r="R43" s="453" t="s">
        <v>938</v>
      </c>
      <c r="T43" s="432">
        <v>1</v>
      </c>
      <c r="U43" s="460" t="s">
        <v>146</v>
      </c>
      <c r="V43" s="369"/>
      <c r="W43" s="654" t="s">
        <v>693</v>
      </c>
      <c r="X43" s="655" t="s">
        <v>958</v>
      </c>
    </row>
    <row r="44" spans="1:24" ht="236.25" customHeight="1" x14ac:dyDescent="0.25">
      <c r="A44" s="744"/>
      <c r="B44" s="656" t="s">
        <v>68</v>
      </c>
      <c r="C44" s="647" t="s">
        <v>682</v>
      </c>
      <c r="D44" s="657" t="s">
        <v>683</v>
      </c>
      <c r="E44" s="443" t="s">
        <v>259</v>
      </c>
      <c r="F44" s="631">
        <v>43465</v>
      </c>
      <c r="H44" s="432"/>
      <c r="I44" s="460" t="s">
        <v>147</v>
      </c>
      <c r="J44" s="369"/>
      <c r="K44" s="658" t="s">
        <v>557</v>
      </c>
      <c r="L44" s="424" t="s">
        <v>598</v>
      </c>
      <c r="N44" s="432"/>
      <c r="O44" s="460" t="s">
        <v>147</v>
      </c>
      <c r="P44" s="369"/>
      <c r="Q44" s="654" t="s">
        <v>693</v>
      </c>
      <c r="R44" s="659" t="s">
        <v>939</v>
      </c>
      <c r="T44" s="432">
        <v>1</v>
      </c>
      <c r="U44" s="460" t="s">
        <v>148</v>
      </c>
      <c r="V44" s="369"/>
      <c r="W44" s="654" t="s">
        <v>693</v>
      </c>
      <c r="X44" s="436" t="s">
        <v>737</v>
      </c>
    </row>
    <row r="45" spans="1:24" ht="196.5" customHeight="1" x14ac:dyDescent="0.25">
      <c r="A45" s="744"/>
      <c r="B45" s="656" t="s">
        <v>69</v>
      </c>
      <c r="C45" s="647" t="s">
        <v>684</v>
      </c>
      <c r="D45" s="647" t="s">
        <v>685</v>
      </c>
      <c r="E45" s="443" t="s">
        <v>259</v>
      </c>
      <c r="F45" s="631">
        <v>43465</v>
      </c>
      <c r="H45" s="432"/>
      <c r="I45" s="460" t="s">
        <v>147</v>
      </c>
      <c r="J45" s="369"/>
      <c r="K45" s="658" t="s">
        <v>557</v>
      </c>
      <c r="L45" s="660" t="s">
        <v>625</v>
      </c>
      <c r="N45" s="432"/>
      <c r="O45" s="460" t="s">
        <v>147</v>
      </c>
      <c r="P45" s="369"/>
      <c r="Q45" s="654" t="s">
        <v>693</v>
      </c>
      <c r="R45" s="659" t="s">
        <v>940</v>
      </c>
      <c r="T45" s="432">
        <v>1</v>
      </c>
      <c r="U45" s="460" t="s">
        <v>148</v>
      </c>
      <c r="V45" s="369"/>
      <c r="W45" s="654" t="s">
        <v>693</v>
      </c>
      <c r="X45" s="436" t="s">
        <v>738</v>
      </c>
    </row>
    <row r="46" spans="1:24" ht="196.5" customHeight="1" thickBot="1" x14ac:dyDescent="0.3">
      <c r="A46" s="745"/>
      <c r="B46" s="661" t="s">
        <v>686</v>
      </c>
      <c r="C46" s="662" t="s">
        <v>687</v>
      </c>
      <c r="D46" s="662" t="s">
        <v>688</v>
      </c>
      <c r="E46" s="663" t="s">
        <v>689</v>
      </c>
      <c r="F46" s="664">
        <v>43312</v>
      </c>
      <c r="H46" s="465"/>
      <c r="I46" s="466" t="s">
        <v>194</v>
      </c>
      <c r="J46" s="467"/>
      <c r="K46" s="665"/>
      <c r="L46" s="666" t="s">
        <v>690</v>
      </c>
      <c r="N46" s="465">
        <v>1</v>
      </c>
      <c r="O46" s="466" t="s">
        <v>148</v>
      </c>
      <c r="P46" s="467"/>
      <c r="Q46" s="667" t="s">
        <v>693</v>
      </c>
      <c r="R46" s="668" t="s">
        <v>941</v>
      </c>
      <c r="T46" s="465">
        <v>1</v>
      </c>
      <c r="U46" s="466" t="s">
        <v>148</v>
      </c>
      <c r="V46" s="467"/>
      <c r="W46" s="667" t="s">
        <v>693</v>
      </c>
      <c r="X46" s="668" t="s">
        <v>942</v>
      </c>
    </row>
  </sheetData>
  <autoFilter ref="A11:JA11">
    <filterColumn colId="1" showButton="0"/>
  </autoFilter>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N9:R9"/>
    <mergeCell ref="T9:X9"/>
    <mergeCell ref="X10:X11"/>
    <mergeCell ref="B11:C11"/>
    <mergeCell ref="R10:R11"/>
    <mergeCell ref="K10:K11"/>
    <mergeCell ref="Q10:Q11"/>
    <mergeCell ref="W10:W11"/>
    <mergeCell ref="B10:F10"/>
    <mergeCell ref="L10:L11"/>
    <mergeCell ref="A42:A46"/>
    <mergeCell ref="A9:F9"/>
    <mergeCell ref="H9:L9"/>
    <mergeCell ref="A38:A41"/>
    <mergeCell ref="A34:A37"/>
    <mergeCell ref="A12:A23"/>
    <mergeCell ref="A24:A26"/>
    <mergeCell ref="A27:A33"/>
  </mergeCells>
  <conditionalFormatting sqref="O10:O12 O24 O27 O34 I10:I41 O38 U10:U17 O42 I43:I44 U21:U25 U27:U44">
    <cfRule type="cellIs" dxfId="488" priority="121" operator="equal">
      <formula>"Vencida"</formula>
    </cfRule>
    <cfRule type="cellIs" dxfId="487" priority="122" operator="equal">
      <formula>"No Cumplida"</formula>
    </cfRule>
    <cfRule type="cellIs" dxfId="486" priority="123" operator="equal">
      <formula>"En Avance"</formula>
    </cfRule>
    <cfRule type="cellIs" dxfId="485" priority="124" operator="equal">
      <formula>"Cumplida (FT)"</formula>
    </cfRule>
    <cfRule type="cellIs" dxfId="484" priority="125" operator="equal">
      <formula>"Cumplida (DT)"</formula>
    </cfRule>
    <cfRule type="cellIs" dxfId="483" priority="126" operator="equal">
      <formula>"Sin Avance"</formula>
    </cfRule>
  </conditionalFormatting>
  <conditionalFormatting sqref="O22:O23">
    <cfRule type="cellIs" dxfId="482" priority="115" operator="equal">
      <formula>"Vencida"</formula>
    </cfRule>
    <cfRule type="cellIs" dxfId="481" priority="116" operator="equal">
      <formula>"No Cumplida"</formula>
    </cfRule>
    <cfRule type="cellIs" dxfId="480" priority="117" operator="equal">
      <formula>"En Avance"</formula>
    </cfRule>
    <cfRule type="cellIs" dxfId="479" priority="118" operator="equal">
      <formula>"Cumplida (FT)"</formula>
    </cfRule>
    <cfRule type="cellIs" dxfId="478" priority="119" operator="equal">
      <formula>"Cumplida (DT)"</formula>
    </cfRule>
    <cfRule type="cellIs" dxfId="477" priority="120" operator="equal">
      <formula>"Sin Avance"</formula>
    </cfRule>
  </conditionalFormatting>
  <conditionalFormatting sqref="O35">
    <cfRule type="cellIs" dxfId="476" priority="73" operator="equal">
      <formula>"Vencida"</formula>
    </cfRule>
    <cfRule type="cellIs" dxfId="475" priority="74" operator="equal">
      <formula>"No Cumplida"</formula>
    </cfRule>
    <cfRule type="cellIs" dxfId="474" priority="75" operator="equal">
      <formula>"En Avance"</formula>
    </cfRule>
    <cfRule type="cellIs" dxfId="473" priority="76" operator="equal">
      <formula>"Cumplida (FT)"</formula>
    </cfRule>
    <cfRule type="cellIs" dxfId="472" priority="77" operator="equal">
      <formula>"Cumplida (DT)"</formula>
    </cfRule>
    <cfRule type="cellIs" dxfId="471" priority="78" operator="equal">
      <formula>"Sin Avance"</formula>
    </cfRule>
  </conditionalFormatting>
  <conditionalFormatting sqref="O36:O37">
    <cfRule type="cellIs" dxfId="470" priority="97" operator="equal">
      <formula>"Vencida"</formula>
    </cfRule>
    <cfRule type="cellIs" dxfId="469" priority="98" operator="equal">
      <formula>"No Cumplida"</formula>
    </cfRule>
    <cfRule type="cellIs" dxfId="468" priority="99" operator="equal">
      <formula>"En Avance"</formula>
    </cfRule>
    <cfRule type="cellIs" dxfId="467" priority="100" operator="equal">
      <formula>"Cumplida (FT)"</formula>
    </cfRule>
    <cfRule type="cellIs" dxfId="466" priority="101" operator="equal">
      <formula>"Cumplida (DT)"</formula>
    </cfRule>
    <cfRule type="cellIs" dxfId="465" priority="102" operator="equal">
      <formula>"Sin Avance"</formula>
    </cfRule>
  </conditionalFormatting>
  <conditionalFormatting sqref="O13:O18 O20:O21">
    <cfRule type="cellIs" dxfId="464" priority="91" operator="equal">
      <formula>"Vencida"</formula>
    </cfRule>
    <cfRule type="cellIs" dxfId="463" priority="92" operator="equal">
      <formula>"No Cumplida"</formula>
    </cfRule>
    <cfRule type="cellIs" dxfId="462" priority="93" operator="equal">
      <formula>"En Avance"</formula>
    </cfRule>
    <cfRule type="cellIs" dxfId="461" priority="94" operator="equal">
      <formula>"Cumplida (FT)"</formula>
    </cfRule>
    <cfRule type="cellIs" dxfId="460" priority="95" operator="equal">
      <formula>"Cumplida (DT)"</formula>
    </cfRule>
    <cfRule type="cellIs" dxfId="459" priority="96" operator="equal">
      <formula>"Sin Avance"</formula>
    </cfRule>
  </conditionalFormatting>
  <conditionalFormatting sqref="O25:O26">
    <cfRule type="cellIs" dxfId="458" priority="85" operator="equal">
      <formula>"Vencida"</formula>
    </cfRule>
    <cfRule type="cellIs" dxfId="457" priority="86" operator="equal">
      <formula>"No Cumplida"</formula>
    </cfRule>
    <cfRule type="cellIs" dxfId="456" priority="87" operator="equal">
      <formula>"En Avance"</formula>
    </cfRule>
    <cfRule type="cellIs" dxfId="455" priority="88" operator="equal">
      <formula>"Cumplida (FT)"</formula>
    </cfRule>
    <cfRule type="cellIs" dxfId="454" priority="89" operator="equal">
      <formula>"Cumplida (DT)"</formula>
    </cfRule>
    <cfRule type="cellIs" dxfId="453" priority="90" operator="equal">
      <formula>"Sin Avance"</formula>
    </cfRule>
  </conditionalFormatting>
  <conditionalFormatting sqref="O28:O33">
    <cfRule type="cellIs" dxfId="452" priority="79" operator="equal">
      <formula>"Vencida"</formula>
    </cfRule>
    <cfRule type="cellIs" dxfId="451" priority="80" operator="equal">
      <formula>"No Cumplida"</formula>
    </cfRule>
    <cfRule type="cellIs" dxfId="450" priority="81" operator="equal">
      <formula>"En Avance"</formula>
    </cfRule>
    <cfRule type="cellIs" dxfId="449" priority="82" operator="equal">
      <formula>"Cumplida (FT)"</formula>
    </cfRule>
    <cfRule type="cellIs" dxfId="448" priority="83" operator="equal">
      <formula>"Cumplida (DT)"</formula>
    </cfRule>
    <cfRule type="cellIs" dxfId="447" priority="84" operator="equal">
      <formula>"Sin Avance"</formula>
    </cfRule>
  </conditionalFormatting>
  <conditionalFormatting sqref="O39:O41">
    <cfRule type="cellIs" dxfId="446" priority="67" operator="equal">
      <formula>"Vencida"</formula>
    </cfRule>
    <cfRule type="cellIs" dxfId="445" priority="68" operator="equal">
      <formula>"No Cumplida"</formula>
    </cfRule>
    <cfRule type="cellIs" dxfId="444" priority="69" operator="equal">
      <formula>"En Avance"</formula>
    </cfRule>
    <cfRule type="cellIs" dxfId="443" priority="70" operator="equal">
      <formula>"Cumplida (FT)"</formula>
    </cfRule>
    <cfRule type="cellIs" dxfId="442" priority="71" operator="equal">
      <formula>"Cumplida (DT)"</formula>
    </cfRule>
    <cfRule type="cellIs" dxfId="441" priority="72" operator="equal">
      <formula>"Sin Avance"</formula>
    </cfRule>
  </conditionalFormatting>
  <conditionalFormatting sqref="O43:O44">
    <cfRule type="cellIs" dxfId="440" priority="61" operator="equal">
      <formula>"Vencida"</formula>
    </cfRule>
    <cfRule type="cellIs" dxfId="439" priority="62" operator="equal">
      <formula>"No Cumplida"</formula>
    </cfRule>
    <cfRule type="cellIs" dxfId="438" priority="63" operator="equal">
      <formula>"En Avance"</formula>
    </cfRule>
    <cfRule type="cellIs" dxfId="437" priority="64" operator="equal">
      <formula>"Cumplida (FT)"</formula>
    </cfRule>
    <cfRule type="cellIs" dxfId="436" priority="65" operator="equal">
      <formula>"Cumplida (DT)"</formula>
    </cfRule>
    <cfRule type="cellIs" dxfId="435" priority="66" operator="equal">
      <formula>"Sin Avance"</formula>
    </cfRule>
  </conditionalFormatting>
  <conditionalFormatting sqref="O19">
    <cfRule type="cellIs" dxfId="434" priority="55" operator="equal">
      <formula>"Vencida"</formula>
    </cfRule>
    <cfRule type="cellIs" dxfId="433" priority="56" operator="equal">
      <formula>"No Cumplida"</formula>
    </cfRule>
    <cfRule type="cellIs" dxfId="432" priority="57" operator="equal">
      <formula>"En Avance"</formula>
    </cfRule>
    <cfRule type="cellIs" dxfId="431" priority="58" operator="equal">
      <formula>"Cumplida (FT)"</formula>
    </cfRule>
    <cfRule type="cellIs" dxfId="430" priority="59" operator="equal">
      <formula>"Cumplida (DT)"</formula>
    </cfRule>
    <cfRule type="cellIs" dxfId="429" priority="60" operator="equal">
      <formula>"Sin Avance"</formula>
    </cfRule>
  </conditionalFormatting>
  <conditionalFormatting sqref="I45:I46 U45">
    <cfRule type="cellIs" dxfId="428" priority="49" operator="equal">
      <formula>"Vencida"</formula>
    </cfRule>
    <cfRule type="cellIs" dxfId="427" priority="50" operator="equal">
      <formula>"No Cumplida"</formula>
    </cfRule>
    <cfRule type="cellIs" dxfId="426" priority="51" operator="equal">
      <formula>"En Avance"</formula>
    </cfRule>
    <cfRule type="cellIs" dxfId="425" priority="52" operator="equal">
      <formula>"Cumplida (FT)"</formula>
    </cfRule>
    <cfRule type="cellIs" dxfId="424" priority="53" operator="equal">
      <formula>"Cumplida (DT)"</formula>
    </cfRule>
    <cfRule type="cellIs" dxfId="423" priority="54" operator="equal">
      <formula>"Sin Avance"</formula>
    </cfRule>
  </conditionalFormatting>
  <conditionalFormatting sqref="O45:O46">
    <cfRule type="cellIs" dxfId="422" priority="43" operator="equal">
      <formula>"Vencida"</formula>
    </cfRule>
    <cfRule type="cellIs" dxfId="421" priority="44" operator="equal">
      <formula>"No Cumplida"</formula>
    </cfRule>
    <cfRule type="cellIs" dxfId="420" priority="45" operator="equal">
      <formula>"En Avance"</formula>
    </cfRule>
    <cfRule type="cellIs" dxfId="419" priority="46" operator="equal">
      <formula>"Cumplida (FT)"</formula>
    </cfRule>
    <cfRule type="cellIs" dxfId="418" priority="47" operator="equal">
      <formula>"Cumplida (DT)"</formula>
    </cfRule>
    <cfRule type="cellIs" dxfId="417" priority="48" operator="equal">
      <formula>"Sin Avance"</formula>
    </cfRule>
  </conditionalFormatting>
  <conditionalFormatting sqref="I42">
    <cfRule type="cellIs" dxfId="416" priority="37" operator="equal">
      <formula>"Vencida"</formula>
    </cfRule>
    <cfRule type="cellIs" dxfId="415" priority="38" operator="equal">
      <formula>"No Cumplida"</formula>
    </cfRule>
    <cfRule type="cellIs" dxfId="414" priority="39" operator="equal">
      <formula>"En Avance"</formula>
    </cfRule>
    <cfRule type="cellIs" dxfId="413" priority="40" operator="equal">
      <formula>"Cumplida (FT)"</formula>
    </cfRule>
    <cfRule type="cellIs" dxfId="412" priority="41" operator="equal">
      <formula>"Cumplida (DT)"</formula>
    </cfRule>
    <cfRule type="cellIs" dxfId="411" priority="42" operator="equal">
      <formula>"Sin Avance"</formula>
    </cfRule>
  </conditionalFormatting>
  <conditionalFormatting sqref="U20">
    <cfRule type="cellIs" dxfId="410" priority="31" operator="equal">
      <formula>"Vencida"</formula>
    </cfRule>
    <cfRule type="cellIs" dxfId="409" priority="32" operator="equal">
      <formula>"No Cumplida"</formula>
    </cfRule>
    <cfRule type="cellIs" dxfId="408" priority="33" operator="equal">
      <formula>"En Avance"</formula>
    </cfRule>
    <cfRule type="cellIs" dxfId="407" priority="34" operator="equal">
      <formula>"Cumplida (FT)"</formula>
    </cfRule>
    <cfRule type="cellIs" dxfId="406" priority="35" operator="equal">
      <formula>"Cumplida (DT)"</formula>
    </cfRule>
    <cfRule type="cellIs" dxfId="405" priority="36" operator="equal">
      <formula>"Sin Avance"</formula>
    </cfRule>
  </conditionalFormatting>
  <conditionalFormatting sqref="U19">
    <cfRule type="cellIs" dxfId="404" priority="25" operator="equal">
      <formula>"Vencida"</formula>
    </cfRule>
    <cfRule type="cellIs" dxfId="403" priority="26" operator="equal">
      <formula>"No Cumplida"</formula>
    </cfRule>
    <cfRule type="cellIs" dxfId="402" priority="27" operator="equal">
      <formula>"En Avance"</formula>
    </cfRule>
    <cfRule type="cellIs" dxfId="401" priority="28" operator="equal">
      <formula>"Cumplida (FT)"</formula>
    </cfRule>
    <cfRule type="cellIs" dxfId="400" priority="29" operator="equal">
      <formula>"Cumplida (DT)"</formula>
    </cfRule>
    <cfRule type="cellIs" dxfId="399" priority="30" operator="equal">
      <formula>"Sin Avance"</formula>
    </cfRule>
  </conditionalFormatting>
  <conditionalFormatting sqref="U26">
    <cfRule type="cellIs" dxfId="398" priority="19" operator="equal">
      <formula>"Vencida"</formula>
    </cfRule>
    <cfRule type="cellIs" dxfId="397" priority="20" operator="equal">
      <formula>"No Cumplida"</formula>
    </cfRule>
    <cfRule type="cellIs" dxfId="396" priority="21" operator="equal">
      <formula>"En Avance"</formula>
    </cfRule>
    <cfRule type="cellIs" dxfId="395" priority="22" operator="equal">
      <formula>"Cumplida (FT)"</formula>
    </cfRule>
    <cfRule type="cellIs" dxfId="394" priority="23" operator="equal">
      <formula>"Cumplida (DT)"</formula>
    </cfRule>
    <cfRule type="cellIs" dxfId="393" priority="24" operator="equal">
      <formula>"Sin Avance"</formula>
    </cfRule>
  </conditionalFormatting>
  <conditionalFormatting sqref="U46">
    <cfRule type="cellIs" dxfId="392" priority="13" operator="equal">
      <formula>"Vencida"</formula>
    </cfRule>
    <cfRule type="cellIs" dxfId="391" priority="14" operator="equal">
      <formula>"No Cumplida"</formula>
    </cfRule>
    <cfRule type="cellIs" dxfId="390" priority="15" operator="equal">
      <formula>"En Avance"</formula>
    </cfRule>
    <cfRule type="cellIs" dxfId="389" priority="16" operator="equal">
      <formula>"Cumplida (FT)"</formula>
    </cfRule>
    <cfRule type="cellIs" dxfId="388" priority="17" operator="equal">
      <formula>"Cumplida (DT)"</formula>
    </cfRule>
    <cfRule type="cellIs" dxfId="387" priority="18" operator="equal">
      <formula>"Sin Avance"</formula>
    </cfRule>
  </conditionalFormatting>
  <conditionalFormatting sqref="U18">
    <cfRule type="cellIs" dxfId="386" priority="1" operator="equal">
      <formula>"Vencida"</formula>
    </cfRule>
    <cfRule type="cellIs" dxfId="385" priority="2" operator="equal">
      <formula>"No Cumplida"</formula>
    </cfRule>
    <cfRule type="cellIs" dxfId="384" priority="3" operator="equal">
      <formula>"En Avance"</formula>
    </cfRule>
    <cfRule type="cellIs" dxfId="383" priority="4" operator="equal">
      <formula>"Cumplida (FT)"</formula>
    </cfRule>
    <cfRule type="cellIs" dxfId="382" priority="5" operator="equal">
      <formula>"Cumplida (DT)"</formula>
    </cfRule>
    <cfRule type="cellIs" dxfId="381" priority="6" operator="equal">
      <formula>"Sin Avance"</formula>
    </cfRule>
  </conditionalFormatting>
  <dataValidations count="2">
    <dataValidation type="list" allowBlank="1" showInputMessage="1" showErrorMessage="1" sqref="U25 U41 U35:U37 U28:U33 U43:U45 U39 U21:U23 U13:U18">
      <formula1>Califica2</formula1>
    </dataValidation>
    <dataValidation type="list" allowBlank="1" showInputMessage="1" showErrorMessage="1" sqref="I43:I46 I13:I23 I25:I26 I28:I33 I35:I37 O28:O33 U40 O43:O46 O25:O26 I39:I41 O39:O41 O35:O37 O13:O23 U46 U26 U19:U20">
      <formula1>Califica</formula1>
    </dataValidation>
  </dataValidations>
  <printOptions horizontalCentered="1"/>
  <pageMargins left="0.23622047244094491" right="0.23622047244094491" top="0.74803149606299213" bottom="0.74803149606299213" header="0.31496062992125984" footer="0.31496062992125984"/>
  <pageSetup paperSize="5" scale="34" fitToHeight="0" orientation="landscape" r:id="rId3"/>
  <headerFooter>
    <oddHeader xml:space="preserve">&amp;L
</oddHeader>
    <oddFooter>&amp;L&amp;9Aprobó: Flor Alicia Rojas Aguilar - Jefe Oficina de Control Interno (E)
Revisó: 
Elaboró: Maria Lucerito Achury&amp;R&amp;9&amp;P de &amp;N</oddFooter>
  </headerFooter>
  <rowBreaks count="1" manualBreakCount="1">
    <brk id="33" max="23" man="1"/>
  </rowBreaks>
  <legacyDrawing r:id="rId4"/>
  <picture r:id="rId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C8" zoomScale="85" zoomScaleNormal="85" zoomScaleSheetLayoutView="55" workbookViewId="0">
      <pane xSplit="4" ySplit="5" topLeftCell="T13" activePane="bottomRight" state="frozen"/>
      <selection activeCell="C8" sqref="C8"/>
      <selection pane="topRight" activeCell="G8" sqref="G8"/>
      <selection pane="bottomLeft" activeCell="C13" sqref="C13"/>
      <selection pane="bottomRight" activeCell="W17" sqref="W17"/>
    </sheetView>
  </sheetViews>
  <sheetFormatPr baseColWidth="10" defaultColWidth="11.42578125" defaultRowHeight="12.75" zeroHeight="1" x14ac:dyDescent="0.25"/>
  <cols>
    <col min="1" max="1" width="23" style="14" customWidth="1"/>
    <col min="2" max="2" width="5" style="4" customWidth="1"/>
    <col min="3" max="3" width="49" style="14" customWidth="1"/>
    <col min="4" max="4" width="26.5703125" style="14" customWidth="1"/>
    <col min="5" max="5" width="24.5703125" style="14" customWidth="1"/>
    <col min="6" max="6" width="14.7109375" style="15" customWidth="1"/>
    <col min="7" max="7" width="1.42578125" style="4" customWidth="1"/>
    <col min="8" max="9" width="12.5703125" style="4" customWidth="1"/>
    <col min="10" max="10" width="15.42578125" style="4" customWidth="1"/>
    <col min="11" max="11" width="16.140625" style="4" customWidth="1"/>
    <col min="12" max="12" width="75" style="22" customWidth="1"/>
    <col min="13" max="13" width="1.42578125" style="4" customWidth="1"/>
    <col min="14" max="15" width="13.42578125" style="4" customWidth="1"/>
    <col min="16" max="16" width="15.5703125" style="4" customWidth="1"/>
    <col min="17" max="17" width="15.7109375" style="4" customWidth="1"/>
    <col min="18" max="18" width="66.7109375" style="22"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61" width="11.42578125" style="4" customWidth="1"/>
    <col min="262" max="16384" width="11.42578125" style="4"/>
  </cols>
  <sheetData>
    <row r="1" spans="1:24" x14ac:dyDescent="0.25"/>
    <row r="2" spans="1:24" ht="21" x14ac:dyDescent="0.25">
      <c r="A2" s="25" t="s">
        <v>70</v>
      </c>
      <c r="B2" s="25"/>
      <c r="C2" s="24"/>
      <c r="D2" s="24"/>
      <c r="E2" s="24"/>
      <c r="F2" s="24"/>
      <c r="G2" s="24"/>
      <c r="H2" s="24"/>
      <c r="I2" s="24"/>
      <c r="J2" s="24"/>
      <c r="K2" s="24"/>
      <c r="L2" s="24"/>
      <c r="M2" s="24"/>
      <c r="N2" s="24"/>
      <c r="O2" s="24"/>
      <c r="P2" s="24"/>
      <c r="Q2" s="24"/>
      <c r="R2" s="24"/>
      <c r="S2" s="46"/>
      <c r="T2" s="24"/>
      <c r="U2" s="24"/>
      <c r="V2" s="24"/>
      <c r="W2" s="24"/>
      <c r="X2" s="24"/>
    </row>
    <row r="3" spans="1:24" x14ac:dyDescent="0.2">
      <c r="B3" s="16"/>
      <c r="C3" s="17"/>
    </row>
    <row r="4" spans="1:24" x14ac:dyDescent="0.2">
      <c r="A4" s="18" t="s">
        <v>13</v>
      </c>
      <c r="B4" s="18"/>
      <c r="C4" s="19" t="s">
        <v>90</v>
      </c>
    </row>
    <row r="5" spans="1:24" x14ac:dyDescent="0.2">
      <c r="A5" s="18" t="s">
        <v>91</v>
      </c>
      <c r="B5" s="18"/>
      <c r="C5" s="19" t="s">
        <v>261</v>
      </c>
    </row>
    <row r="6" spans="1:24" x14ac:dyDescent="0.25">
      <c r="A6" s="20" t="s">
        <v>92</v>
      </c>
      <c r="B6" s="20"/>
      <c r="C6" s="336" t="s">
        <v>816</v>
      </c>
    </row>
    <row r="7" spans="1:24" x14ac:dyDescent="0.25"/>
    <row r="8" spans="1:24" ht="13.5" thickBot="1" x14ac:dyDescent="0.3">
      <c r="G8" s="5"/>
    </row>
    <row r="9" spans="1:24" ht="19.5" thickBot="1" x14ac:dyDescent="0.3">
      <c r="A9" s="810" t="s">
        <v>71</v>
      </c>
      <c r="B9" s="811"/>
      <c r="C9" s="811"/>
      <c r="D9" s="811"/>
      <c r="E9" s="811"/>
      <c r="F9" s="812"/>
      <c r="G9" s="11"/>
      <c r="H9" s="813" t="s">
        <v>7</v>
      </c>
      <c r="I9" s="814"/>
      <c r="J9" s="814"/>
      <c r="K9" s="814"/>
      <c r="L9" s="815"/>
      <c r="N9" s="813" t="s">
        <v>8</v>
      </c>
      <c r="O9" s="814"/>
      <c r="P9" s="814"/>
      <c r="Q9" s="814"/>
      <c r="R9" s="815"/>
      <c r="T9" s="813" t="s">
        <v>9</v>
      </c>
      <c r="U9" s="814"/>
      <c r="V9" s="814"/>
      <c r="W9" s="814"/>
      <c r="X9" s="815"/>
    </row>
    <row r="10" spans="1:24" ht="38.1" customHeight="1" thickBot="1" x14ac:dyDescent="0.3">
      <c r="A10" s="36" t="s">
        <v>187</v>
      </c>
      <c r="B10" s="816" t="s">
        <v>698</v>
      </c>
      <c r="C10" s="817"/>
      <c r="D10" s="817"/>
      <c r="E10" s="817"/>
      <c r="F10" s="818"/>
      <c r="G10" s="1"/>
      <c r="H10" s="45" t="s">
        <v>156</v>
      </c>
      <c r="I10" s="44"/>
      <c r="J10" s="33">
        <v>43220</v>
      </c>
      <c r="K10" s="802" t="s">
        <v>151</v>
      </c>
      <c r="L10" s="802" t="s">
        <v>0</v>
      </c>
      <c r="N10" s="45" t="s">
        <v>156</v>
      </c>
      <c r="O10" s="44"/>
      <c r="P10" s="33">
        <v>43343</v>
      </c>
      <c r="Q10" s="802" t="s">
        <v>151</v>
      </c>
      <c r="R10" s="802" t="s">
        <v>0</v>
      </c>
      <c r="T10" s="45" t="s">
        <v>156</v>
      </c>
      <c r="U10" s="44"/>
      <c r="V10" s="33">
        <v>43465</v>
      </c>
      <c r="W10" s="802" t="s">
        <v>151</v>
      </c>
      <c r="X10" s="802" t="s">
        <v>0</v>
      </c>
    </row>
    <row r="11" spans="1:24" ht="26.25" thickBot="1" x14ac:dyDescent="0.3">
      <c r="A11" s="30" t="s">
        <v>11</v>
      </c>
      <c r="B11" s="804" t="s">
        <v>78</v>
      </c>
      <c r="C11" s="805"/>
      <c r="D11" s="31" t="s">
        <v>79</v>
      </c>
      <c r="E11" s="31" t="s">
        <v>80</v>
      </c>
      <c r="F11" s="32" t="s">
        <v>81</v>
      </c>
      <c r="H11" s="29" t="s">
        <v>12</v>
      </c>
      <c r="I11" s="147" t="s">
        <v>10</v>
      </c>
      <c r="J11" s="147" t="s">
        <v>83</v>
      </c>
      <c r="K11" s="803"/>
      <c r="L11" s="803"/>
      <c r="N11" s="29" t="s">
        <v>12</v>
      </c>
      <c r="O11" s="147" t="s">
        <v>10</v>
      </c>
      <c r="P11" s="147" t="s">
        <v>83</v>
      </c>
      <c r="Q11" s="803"/>
      <c r="R11" s="803"/>
      <c r="T11" s="29" t="s">
        <v>12</v>
      </c>
      <c r="U11" s="147" t="s">
        <v>10</v>
      </c>
      <c r="V11" s="147" t="s">
        <v>83</v>
      </c>
      <c r="W11" s="803"/>
      <c r="X11" s="803"/>
    </row>
    <row r="12" spans="1:24" s="12" customFormat="1" ht="30" customHeight="1" thickBot="1" x14ac:dyDescent="0.3">
      <c r="A12" s="806" t="s">
        <v>73</v>
      </c>
      <c r="B12" s="72"/>
      <c r="C12" s="73"/>
      <c r="D12" s="72"/>
      <c r="E12" s="72"/>
      <c r="F12" s="93"/>
      <c r="G12" s="3"/>
      <c r="H12" s="39">
        <f>+COUNTIF(H13:H15,"&lt;&gt;"&amp;"")</f>
        <v>0</v>
      </c>
      <c r="I12" s="40">
        <f>+COUNTIF(I13:I15,"Cumplida "&amp;"*")</f>
        <v>0</v>
      </c>
      <c r="J12" s="41" t="str">
        <f>IFERROR(+I12/H12,"No se programaron actividades relacionadas con este objetivo")</f>
        <v>No se programaron actividades relacionadas con este objetivo</v>
      </c>
      <c r="K12" s="42"/>
      <c r="L12" s="43"/>
      <c r="M12" s="2"/>
      <c r="N12" s="39">
        <f>+COUNTIF(N13:N15,"&lt;&gt;"&amp;"")</f>
        <v>2</v>
      </c>
      <c r="O12" s="40">
        <f>+COUNTIF(O13:O15,"Cumplida "&amp;"*")</f>
        <v>2</v>
      </c>
      <c r="P12" s="41">
        <f>IFERROR(+O12/N12,"No se programaron actividades relacionadas con este objetivo")</f>
        <v>1</v>
      </c>
      <c r="Q12" s="42"/>
      <c r="R12" s="43"/>
      <c r="S12" s="13"/>
      <c r="T12" s="39">
        <f>+COUNTIF(T13:T15,"&lt;&gt;"&amp;"")</f>
        <v>3</v>
      </c>
      <c r="U12" s="40">
        <f>+COUNTIF(U13:U15,"Cumplida "&amp;"*")</f>
        <v>3</v>
      </c>
      <c r="V12" s="41">
        <f>IFERROR(+U12/T12,"No se programaron actividades relacionadas con este objetivo")</f>
        <v>1</v>
      </c>
      <c r="W12" s="42"/>
      <c r="X12" s="43"/>
    </row>
    <row r="13" spans="1:24" ht="372.75" customHeight="1" x14ac:dyDescent="0.25">
      <c r="A13" s="807"/>
      <c r="B13" s="184" t="s">
        <v>1</v>
      </c>
      <c r="C13" s="185" t="s">
        <v>262</v>
      </c>
      <c r="D13" s="186" t="s">
        <v>263</v>
      </c>
      <c r="E13" s="186" t="s">
        <v>189</v>
      </c>
      <c r="F13" s="292" t="s">
        <v>268</v>
      </c>
      <c r="H13" s="7"/>
      <c r="I13" s="38" t="s">
        <v>147</v>
      </c>
      <c r="J13" s="283"/>
      <c r="K13" s="148" t="s">
        <v>589</v>
      </c>
      <c r="L13" s="21" t="s">
        <v>590</v>
      </c>
      <c r="N13" s="34"/>
      <c r="O13" s="38" t="s">
        <v>147</v>
      </c>
      <c r="P13" s="283"/>
      <c r="Q13" s="148" t="s">
        <v>589</v>
      </c>
      <c r="R13" s="21" t="s">
        <v>729</v>
      </c>
      <c r="T13" s="337">
        <v>1</v>
      </c>
      <c r="U13" s="340" t="s">
        <v>148</v>
      </c>
      <c r="V13" s="338"/>
      <c r="W13" s="341" t="s">
        <v>589</v>
      </c>
      <c r="X13" s="339" t="s">
        <v>740</v>
      </c>
    </row>
    <row r="14" spans="1:24" ht="341.25" customHeight="1" x14ac:dyDescent="0.25">
      <c r="A14" s="807"/>
      <c r="B14" s="184" t="s">
        <v>2</v>
      </c>
      <c r="C14" s="185" t="s">
        <v>264</v>
      </c>
      <c r="D14" s="186" t="s">
        <v>265</v>
      </c>
      <c r="E14" s="186" t="s">
        <v>269</v>
      </c>
      <c r="F14" s="292" t="s">
        <v>270</v>
      </c>
      <c r="H14" s="7"/>
      <c r="I14" s="38" t="s">
        <v>147</v>
      </c>
      <c r="J14" s="285"/>
      <c r="K14" s="148" t="s">
        <v>589</v>
      </c>
      <c r="L14" s="21" t="s">
        <v>604</v>
      </c>
      <c r="N14" s="34">
        <v>1</v>
      </c>
      <c r="O14" s="28" t="s">
        <v>149</v>
      </c>
      <c r="P14" s="8"/>
      <c r="Q14" s="148" t="s">
        <v>589</v>
      </c>
      <c r="R14" s="334" t="s">
        <v>730</v>
      </c>
      <c r="S14" s="160"/>
      <c r="T14" s="337">
        <v>1</v>
      </c>
      <c r="U14" s="340" t="s">
        <v>149</v>
      </c>
      <c r="V14" s="338"/>
      <c r="W14" s="341" t="s">
        <v>589</v>
      </c>
      <c r="X14" s="344" t="s">
        <v>818</v>
      </c>
    </row>
    <row r="15" spans="1:24" ht="262.5" customHeight="1" thickBot="1" x14ac:dyDescent="0.3">
      <c r="A15" s="807"/>
      <c r="B15" s="184" t="s">
        <v>3</v>
      </c>
      <c r="C15" s="185" t="s">
        <v>266</v>
      </c>
      <c r="D15" s="186" t="s">
        <v>267</v>
      </c>
      <c r="E15" s="187" t="s">
        <v>271</v>
      </c>
      <c r="F15" s="292" t="s">
        <v>270</v>
      </c>
      <c r="H15" s="7"/>
      <c r="I15" s="28" t="s">
        <v>147</v>
      </c>
      <c r="J15" s="8"/>
      <c r="K15" s="148" t="s">
        <v>589</v>
      </c>
      <c r="L15" s="21" t="s">
        <v>605</v>
      </c>
      <c r="N15" s="34">
        <v>1</v>
      </c>
      <c r="O15" s="159" t="s">
        <v>148</v>
      </c>
      <c r="P15" s="8"/>
      <c r="Q15" s="148" t="s">
        <v>589</v>
      </c>
      <c r="R15" s="161" t="s">
        <v>712</v>
      </c>
      <c r="T15" s="337">
        <v>1</v>
      </c>
      <c r="U15" s="342" t="s">
        <v>148</v>
      </c>
      <c r="V15" s="338"/>
      <c r="W15" s="341" t="s">
        <v>589</v>
      </c>
      <c r="X15" s="343" t="s">
        <v>712</v>
      </c>
    </row>
    <row r="16" spans="1:24" s="12" customFormat="1" ht="30" customHeight="1" thickBot="1" x14ac:dyDescent="0.3">
      <c r="A16" s="808" t="s">
        <v>74</v>
      </c>
      <c r="B16" s="72"/>
      <c r="C16" s="73"/>
      <c r="D16" s="72"/>
      <c r="E16" s="72"/>
      <c r="F16" s="93"/>
      <c r="G16" s="3"/>
      <c r="H16" s="275">
        <f>+COUNTIF(H17:H17,"&lt;&gt;"&amp;"")</f>
        <v>0</v>
      </c>
      <c r="I16" s="276">
        <f>+COUNTIF(I17:I17,"Cumplida "&amp;"*")</f>
        <v>0</v>
      </c>
      <c r="J16" s="277" t="str">
        <f>IFERROR(+I16/H16,"No se programaron actividades relacionadas con este objetivo")</f>
        <v>No se programaron actividades relacionadas con este objetivo</v>
      </c>
      <c r="K16" s="278"/>
      <c r="L16" s="279"/>
      <c r="M16" s="2"/>
      <c r="N16" s="275">
        <f>+COUNTIF(N17:N17,"&lt;&gt;"&amp;"")</f>
        <v>0</v>
      </c>
      <c r="O16" s="276">
        <f>+COUNTIF(O17:O17,"Cumplida "&amp;"*")</f>
        <v>0</v>
      </c>
      <c r="P16" s="277" t="str">
        <f>IFERROR(+O16/N16,"No se programaron actividades relacionadas con este objetivo")</f>
        <v>No se programaron actividades relacionadas con este objetivo</v>
      </c>
      <c r="Q16" s="278"/>
      <c r="R16" s="279"/>
      <c r="S16" s="13"/>
      <c r="T16" s="39">
        <f>+COUNTIF(T17:T17,"&lt;&gt;"&amp;"")</f>
        <v>1</v>
      </c>
      <c r="U16" s="40">
        <f>+COUNTIF(U17:U17,"Cumplida "&amp;"*")</f>
        <v>1</v>
      </c>
      <c r="V16" s="41">
        <f>IFERROR(+U16/T16,"No se programaron actividades relacionadas con este objetivo")</f>
        <v>1</v>
      </c>
      <c r="W16" s="42"/>
      <c r="X16" s="43"/>
    </row>
    <row r="17" spans="1:261" ht="251.25" customHeight="1" thickBot="1" x14ac:dyDescent="0.3">
      <c r="A17" s="809"/>
      <c r="B17" s="318" t="s">
        <v>4</v>
      </c>
      <c r="C17" s="320" t="s">
        <v>691</v>
      </c>
      <c r="D17" s="321" t="s">
        <v>692</v>
      </c>
      <c r="E17" s="322" t="s">
        <v>190</v>
      </c>
      <c r="F17" s="319" t="s">
        <v>268</v>
      </c>
      <c r="H17" s="9"/>
      <c r="I17" s="35" t="s">
        <v>147</v>
      </c>
      <c r="J17" s="10"/>
      <c r="K17" s="300" t="s">
        <v>589</v>
      </c>
      <c r="L17" s="23" t="s">
        <v>606</v>
      </c>
      <c r="N17" s="9"/>
      <c r="O17" s="35" t="s">
        <v>147</v>
      </c>
      <c r="P17" s="10"/>
      <c r="Q17" s="300" t="s">
        <v>589</v>
      </c>
      <c r="R17" s="23" t="s">
        <v>713</v>
      </c>
      <c r="T17" s="345">
        <v>1</v>
      </c>
      <c r="U17" s="347" t="s">
        <v>148</v>
      </c>
      <c r="V17" s="346"/>
      <c r="W17" s="348" t="s">
        <v>589</v>
      </c>
      <c r="X17" s="349" t="s">
        <v>741</v>
      </c>
    </row>
    <row r="18" spans="1:261" x14ac:dyDescent="0.25"/>
    <row r="19" spans="1:261" hidden="1" x14ac:dyDescent="0.25"/>
    <row r="20" spans="1:261" hidden="1" x14ac:dyDescent="0.25"/>
    <row r="21" spans="1:261" hidden="1" x14ac:dyDescent="0.25"/>
    <row r="22" spans="1:261" s="14" customFormat="1" hidden="1" x14ac:dyDescent="0.25">
      <c r="B22" s="4"/>
      <c r="F22" s="15"/>
      <c r="G22" s="4"/>
      <c r="H22" s="4"/>
      <c r="I22" s="4"/>
      <c r="J22" s="4"/>
      <c r="K22" s="4"/>
      <c r="L22" s="22"/>
      <c r="M22" s="4"/>
      <c r="N22" s="4"/>
      <c r="O22" s="4"/>
      <c r="P22" s="4"/>
      <c r="Q22" s="4"/>
      <c r="R22" s="22"/>
      <c r="S22" s="5"/>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row>
    <row r="23" spans="1:261" s="14" customFormat="1" hidden="1" x14ac:dyDescent="0.25">
      <c r="B23" s="4"/>
      <c r="F23" s="15"/>
      <c r="G23" s="4"/>
      <c r="H23" s="4"/>
      <c r="I23" s="4"/>
      <c r="J23" s="4"/>
      <c r="K23" s="4"/>
      <c r="L23" s="22"/>
      <c r="M23" s="4"/>
      <c r="N23" s="4"/>
      <c r="O23" s="4"/>
      <c r="P23" s="4"/>
      <c r="Q23" s="4"/>
      <c r="R23" s="22"/>
      <c r="S23" s="5"/>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row>
    <row r="24" spans="1:261" s="14" customFormat="1" hidden="1" x14ac:dyDescent="0.25">
      <c r="B24" s="4"/>
      <c r="F24" s="15"/>
      <c r="G24" s="4"/>
      <c r="H24" s="4"/>
      <c r="I24" s="4"/>
      <c r="J24" s="4"/>
      <c r="K24" s="4"/>
      <c r="L24" s="22"/>
      <c r="M24" s="4"/>
      <c r="N24" s="4"/>
      <c r="O24" s="4"/>
      <c r="P24" s="4"/>
      <c r="Q24" s="4"/>
      <c r="R24" s="22"/>
      <c r="S24" s="5"/>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row>
    <row r="25" spans="1:261" s="14" customFormat="1" hidden="1" x14ac:dyDescent="0.25">
      <c r="B25" s="4"/>
      <c r="F25" s="15"/>
      <c r="G25" s="4"/>
      <c r="H25" s="4"/>
      <c r="I25" s="4"/>
      <c r="J25" s="4"/>
      <c r="K25" s="4"/>
      <c r="L25" s="22"/>
      <c r="M25" s="4"/>
      <c r="N25" s="4"/>
      <c r="O25" s="4"/>
      <c r="P25" s="4"/>
      <c r="Q25" s="4"/>
      <c r="R25" s="22"/>
      <c r="S25" s="5"/>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row>
    <row r="26" spans="1:261" s="14" customFormat="1" hidden="1" x14ac:dyDescent="0.25">
      <c r="B26" s="4"/>
      <c r="F26" s="15"/>
      <c r="G26" s="4"/>
      <c r="H26" s="4"/>
      <c r="I26" s="4"/>
      <c r="J26" s="4"/>
      <c r="K26" s="4"/>
      <c r="L26" s="22"/>
      <c r="M26" s="4"/>
      <c r="N26" s="4"/>
      <c r="O26" s="4"/>
      <c r="P26" s="4"/>
      <c r="Q26" s="4"/>
      <c r="R26" s="22"/>
      <c r="S26" s="5"/>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row>
    <row r="27" spans="1:261" s="14" customFormat="1" hidden="1" x14ac:dyDescent="0.25">
      <c r="B27" s="4"/>
      <c r="F27" s="15"/>
      <c r="G27" s="4"/>
      <c r="H27" s="4"/>
      <c r="I27" s="4"/>
      <c r="J27" s="4"/>
      <c r="K27" s="4"/>
      <c r="L27" s="22"/>
      <c r="M27" s="4"/>
      <c r="N27" s="4"/>
      <c r="O27" s="4"/>
      <c r="P27" s="4"/>
      <c r="Q27" s="4"/>
      <c r="R27" s="22"/>
      <c r="S27" s="5"/>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row>
    <row r="28" spans="1:261" s="14" customFormat="1" hidden="1" x14ac:dyDescent="0.25">
      <c r="B28" s="4"/>
      <c r="F28" s="15"/>
      <c r="G28" s="4"/>
      <c r="H28" s="4"/>
      <c r="I28" s="4"/>
      <c r="J28" s="4"/>
      <c r="K28" s="4"/>
      <c r="L28" s="22"/>
      <c r="M28" s="4"/>
      <c r="N28" s="4"/>
      <c r="O28" s="4"/>
      <c r="P28" s="4"/>
      <c r="Q28" s="4"/>
      <c r="R28" s="22"/>
      <c r="S28" s="5"/>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row>
    <row r="29" spans="1:261" s="14" customFormat="1" hidden="1" x14ac:dyDescent="0.25">
      <c r="B29" s="4"/>
      <c r="F29" s="15"/>
      <c r="G29" s="4"/>
      <c r="H29" s="4"/>
      <c r="I29" s="4"/>
      <c r="J29" s="4"/>
      <c r="K29" s="4"/>
      <c r="L29" s="22"/>
      <c r="M29" s="4"/>
      <c r="N29" s="4"/>
      <c r="O29" s="4"/>
      <c r="P29" s="4"/>
      <c r="Q29" s="4"/>
      <c r="R29" s="22"/>
      <c r="S29" s="5"/>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row>
    <row r="30" spans="1:261" s="14" customFormat="1" hidden="1" x14ac:dyDescent="0.25">
      <c r="B30" s="4"/>
      <c r="F30" s="15"/>
      <c r="G30" s="4"/>
      <c r="H30" s="4"/>
      <c r="I30" s="4"/>
      <c r="J30" s="4"/>
      <c r="K30" s="4"/>
      <c r="L30" s="22"/>
      <c r="M30" s="4"/>
      <c r="N30" s="4"/>
      <c r="O30" s="4"/>
      <c r="P30" s="4"/>
      <c r="Q30" s="4"/>
      <c r="R30" s="22"/>
      <c r="S30" s="5"/>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row>
    <row r="31" spans="1:261" s="14" customFormat="1" hidden="1" x14ac:dyDescent="0.25">
      <c r="B31" s="4"/>
      <c r="F31" s="15"/>
      <c r="G31" s="4"/>
      <c r="H31" s="4"/>
      <c r="I31" s="4"/>
      <c r="J31" s="4"/>
      <c r="K31" s="4"/>
      <c r="L31" s="22"/>
      <c r="M31" s="4"/>
      <c r="N31" s="4"/>
      <c r="O31" s="4"/>
      <c r="P31" s="4"/>
      <c r="Q31" s="4"/>
      <c r="R31" s="22"/>
      <c r="S31" s="5"/>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row>
    <row r="32" spans="1:261" s="14" customFormat="1" hidden="1" x14ac:dyDescent="0.25">
      <c r="B32" s="4"/>
      <c r="F32" s="15"/>
      <c r="G32" s="4"/>
      <c r="H32" s="4"/>
      <c r="I32" s="4"/>
      <c r="J32" s="4"/>
      <c r="K32" s="4"/>
      <c r="L32" s="22"/>
      <c r="M32" s="4"/>
      <c r="N32" s="4"/>
      <c r="O32" s="4"/>
      <c r="P32" s="4"/>
      <c r="Q32" s="4"/>
      <c r="R32" s="22"/>
      <c r="S32" s="5"/>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row>
    <row r="33" spans="2:261" s="14" customFormat="1" hidden="1" x14ac:dyDescent="0.25">
      <c r="B33" s="4"/>
      <c r="F33" s="15"/>
      <c r="G33" s="4"/>
      <c r="H33" s="4"/>
      <c r="I33" s="4"/>
      <c r="J33" s="4"/>
      <c r="K33" s="4"/>
      <c r="L33" s="22"/>
      <c r="M33" s="4"/>
      <c r="N33" s="4"/>
      <c r="O33" s="4"/>
      <c r="P33" s="4"/>
      <c r="Q33" s="4"/>
      <c r="R33" s="22"/>
      <c r="S33" s="5"/>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row>
    <row r="34" spans="2:261" s="14" customFormat="1" hidden="1" x14ac:dyDescent="0.25">
      <c r="B34" s="4"/>
      <c r="F34" s="15"/>
      <c r="G34" s="4"/>
      <c r="H34" s="4"/>
      <c r="I34" s="4"/>
      <c r="J34" s="4"/>
      <c r="K34" s="4"/>
      <c r="L34" s="22"/>
      <c r="M34" s="4"/>
      <c r="N34" s="4"/>
      <c r="O34" s="4"/>
      <c r="P34" s="4"/>
      <c r="Q34" s="4"/>
      <c r="R34" s="22"/>
      <c r="S34" s="5"/>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row>
    <row r="35" spans="2:261" s="14" customFormat="1" hidden="1" x14ac:dyDescent="0.25">
      <c r="B35" s="4"/>
      <c r="F35" s="15"/>
      <c r="G35" s="4"/>
      <c r="H35" s="4"/>
      <c r="I35" s="4"/>
      <c r="J35" s="4"/>
      <c r="K35" s="4"/>
      <c r="L35" s="22"/>
      <c r="M35" s="4"/>
      <c r="N35" s="4"/>
      <c r="O35" s="4"/>
      <c r="P35" s="4"/>
      <c r="Q35" s="4"/>
      <c r="R35" s="22"/>
      <c r="S35" s="5"/>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row>
    <row r="36" spans="2:261" s="14" customFormat="1" hidden="1" x14ac:dyDescent="0.25">
      <c r="B36" s="4"/>
      <c r="F36" s="15"/>
      <c r="G36" s="4"/>
      <c r="H36" s="4"/>
      <c r="I36" s="4"/>
      <c r="J36" s="4"/>
      <c r="K36" s="4"/>
      <c r="L36" s="22"/>
      <c r="M36" s="4"/>
      <c r="N36" s="4"/>
      <c r="O36" s="4"/>
      <c r="P36" s="4"/>
      <c r="Q36" s="4"/>
      <c r="R36" s="22"/>
      <c r="S36" s="5"/>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row>
    <row r="37" spans="2:261" s="14" customFormat="1" hidden="1" x14ac:dyDescent="0.25">
      <c r="B37" s="4"/>
      <c r="F37" s="15"/>
      <c r="G37" s="4"/>
      <c r="H37" s="4"/>
      <c r="I37" s="4"/>
      <c r="J37" s="4"/>
      <c r="K37" s="4"/>
      <c r="L37" s="22"/>
      <c r="M37" s="4"/>
      <c r="N37" s="4"/>
      <c r="O37" s="4"/>
      <c r="P37" s="4"/>
      <c r="Q37" s="4"/>
      <c r="R37" s="22"/>
      <c r="S37" s="5"/>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row>
    <row r="38" spans="2:261" s="14" customFormat="1" hidden="1" x14ac:dyDescent="0.25">
      <c r="B38" s="4"/>
      <c r="F38" s="15"/>
      <c r="G38" s="4"/>
      <c r="H38" s="4"/>
      <c r="I38" s="4"/>
      <c r="J38" s="4"/>
      <c r="K38" s="4"/>
      <c r="L38" s="22"/>
      <c r="M38" s="4"/>
      <c r="N38" s="4"/>
      <c r="O38" s="4"/>
      <c r="P38" s="4"/>
      <c r="Q38" s="4"/>
      <c r="R38" s="22"/>
      <c r="S38" s="5"/>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row>
    <row r="39" spans="2:261" s="14" customFormat="1" hidden="1" x14ac:dyDescent="0.25">
      <c r="B39" s="4"/>
      <c r="F39" s="15"/>
      <c r="G39" s="4"/>
      <c r="H39" s="4"/>
      <c r="I39" s="4"/>
      <c r="J39" s="4"/>
      <c r="K39" s="4"/>
      <c r="L39" s="22"/>
      <c r="M39" s="4"/>
      <c r="N39" s="4"/>
      <c r="O39" s="4"/>
      <c r="P39" s="4"/>
      <c r="Q39" s="4"/>
      <c r="R39" s="22"/>
      <c r="S39" s="5"/>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row>
    <row r="40" spans="2:261" s="14" customFormat="1" hidden="1" x14ac:dyDescent="0.25">
      <c r="B40" s="4"/>
      <c r="F40" s="15"/>
      <c r="G40" s="4"/>
      <c r="H40" s="4"/>
      <c r="I40" s="4"/>
      <c r="J40" s="4"/>
      <c r="K40" s="4"/>
      <c r="L40" s="22"/>
      <c r="M40" s="4"/>
      <c r="N40" s="4"/>
      <c r="O40" s="4"/>
      <c r="P40" s="4"/>
      <c r="Q40" s="4"/>
      <c r="R40" s="22"/>
      <c r="S40" s="5"/>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row>
    <row r="41" spans="2:261" s="14" customFormat="1" hidden="1" x14ac:dyDescent="0.25">
      <c r="B41" s="4"/>
      <c r="F41" s="15"/>
      <c r="G41" s="4"/>
      <c r="H41" s="4"/>
      <c r="I41" s="4"/>
      <c r="J41" s="4"/>
      <c r="K41" s="4"/>
      <c r="L41" s="22"/>
      <c r="M41" s="4"/>
      <c r="N41" s="4"/>
      <c r="O41" s="4"/>
      <c r="P41" s="4"/>
      <c r="Q41" s="4"/>
      <c r="R41" s="22"/>
      <c r="S41" s="5"/>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row>
    <row r="42" spans="2:261" s="14" customFormat="1" hidden="1" x14ac:dyDescent="0.25">
      <c r="B42" s="4"/>
      <c r="F42" s="15"/>
      <c r="G42" s="4"/>
      <c r="H42" s="4"/>
      <c r="I42" s="4"/>
      <c r="J42" s="4"/>
      <c r="K42" s="4"/>
      <c r="L42" s="22"/>
      <c r="M42" s="4"/>
      <c r="N42" s="4"/>
      <c r="O42" s="4"/>
      <c r="P42" s="4"/>
      <c r="Q42" s="4"/>
      <c r="R42" s="22"/>
      <c r="S42" s="5"/>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row>
    <row r="43" spans="2:261" s="14" customFormat="1" hidden="1" x14ac:dyDescent="0.25">
      <c r="B43" s="4"/>
      <c r="F43" s="15"/>
      <c r="G43" s="4"/>
      <c r="H43" s="4"/>
      <c r="I43" s="4"/>
      <c r="J43" s="4"/>
      <c r="K43" s="4"/>
      <c r="L43" s="22"/>
      <c r="M43" s="4"/>
      <c r="N43" s="4"/>
      <c r="O43" s="4"/>
      <c r="P43" s="4"/>
      <c r="Q43" s="4"/>
      <c r="R43" s="22"/>
      <c r="S43" s="5"/>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row>
    <row r="44" spans="2:261" s="14" customFormat="1" hidden="1" x14ac:dyDescent="0.25">
      <c r="B44" s="4"/>
      <c r="F44" s="15"/>
      <c r="G44" s="4"/>
      <c r="H44" s="4"/>
      <c r="I44" s="4"/>
      <c r="J44" s="4"/>
      <c r="K44" s="4"/>
      <c r="L44" s="22"/>
      <c r="M44" s="4"/>
      <c r="N44" s="4"/>
      <c r="O44" s="4"/>
      <c r="P44" s="4"/>
      <c r="Q44" s="4"/>
      <c r="R44" s="22"/>
      <c r="S44" s="5"/>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row>
    <row r="45" spans="2:261" s="14" customFormat="1" hidden="1" x14ac:dyDescent="0.25">
      <c r="B45" s="4"/>
      <c r="F45" s="15"/>
      <c r="G45" s="4"/>
      <c r="H45" s="4"/>
      <c r="I45" s="4"/>
      <c r="J45" s="4"/>
      <c r="K45" s="4"/>
      <c r="L45" s="22"/>
      <c r="M45" s="4"/>
      <c r="N45" s="4"/>
      <c r="O45" s="4"/>
      <c r="P45" s="4"/>
      <c r="Q45" s="4"/>
      <c r="R45" s="22"/>
      <c r="S45" s="5"/>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row>
    <row r="46" spans="2:261" s="14" customFormat="1" hidden="1" x14ac:dyDescent="0.25">
      <c r="B46" s="4"/>
      <c r="F46" s="15"/>
      <c r="G46" s="4"/>
      <c r="H46" s="4"/>
      <c r="I46" s="4"/>
      <c r="J46" s="4"/>
      <c r="K46" s="4"/>
      <c r="L46" s="22"/>
      <c r="M46" s="4"/>
      <c r="N46" s="4"/>
      <c r="O46" s="4"/>
      <c r="P46" s="4"/>
      <c r="Q46" s="4"/>
      <c r="R46" s="22"/>
      <c r="S46" s="5"/>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row>
    <row r="47" spans="2:261" s="14" customFormat="1" hidden="1" x14ac:dyDescent="0.25">
      <c r="B47" s="4"/>
      <c r="F47" s="15"/>
      <c r="G47" s="4"/>
      <c r="H47" s="4"/>
      <c r="I47" s="4"/>
      <c r="J47" s="4"/>
      <c r="K47" s="4"/>
      <c r="L47" s="22"/>
      <c r="M47" s="4"/>
      <c r="N47" s="4"/>
      <c r="O47" s="4"/>
      <c r="P47" s="4"/>
      <c r="Q47" s="4"/>
      <c r="R47" s="22"/>
      <c r="S47" s="5"/>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row>
    <row r="48" spans="2:261" s="14" customFormat="1" hidden="1" x14ac:dyDescent="0.25">
      <c r="B48" s="4"/>
      <c r="F48" s="15"/>
      <c r="G48" s="4"/>
      <c r="H48" s="4"/>
      <c r="I48" s="4"/>
      <c r="J48" s="4"/>
      <c r="K48" s="4"/>
      <c r="L48" s="22"/>
      <c r="M48" s="4"/>
      <c r="N48" s="4"/>
      <c r="O48" s="4"/>
      <c r="P48" s="4"/>
      <c r="Q48" s="4"/>
      <c r="R48" s="22"/>
      <c r="S48" s="5"/>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row>
    <row r="49" spans="2:261" s="14" customFormat="1" hidden="1" x14ac:dyDescent="0.25">
      <c r="B49" s="4"/>
      <c r="F49" s="15"/>
      <c r="G49" s="4"/>
      <c r="H49" s="4"/>
      <c r="I49" s="4"/>
      <c r="J49" s="4"/>
      <c r="K49" s="4"/>
      <c r="L49" s="22"/>
      <c r="M49" s="4"/>
      <c r="N49" s="4"/>
      <c r="O49" s="4"/>
      <c r="P49" s="4"/>
      <c r="Q49" s="4"/>
      <c r="R49" s="22"/>
      <c r="S49" s="5"/>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row>
    <row r="50" spans="2:261" s="14" customFormat="1" hidden="1" x14ac:dyDescent="0.25">
      <c r="B50" s="4"/>
      <c r="F50" s="15"/>
      <c r="G50" s="4"/>
      <c r="H50" s="4"/>
      <c r="I50" s="4"/>
      <c r="J50" s="4"/>
      <c r="K50" s="4"/>
      <c r="L50" s="22"/>
      <c r="M50" s="4"/>
      <c r="N50" s="4"/>
      <c r="O50" s="4"/>
      <c r="P50" s="4"/>
      <c r="Q50" s="4"/>
      <c r="R50" s="22"/>
      <c r="S50" s="5"/>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row>
    <row r="51" spans="2:261" s="14" customFormat="1" hidden="1" x14ac:dyDescent="0.25">
      <c r="B51" s="4"/>
      <c r="F51" s="15"/>
      <c r="G51" s="4"/>
      <c r="H51" s="4"/>
      <c r="I51" s="4"/>
      <c r="J51" s="4"/>
      <c r="K51" s="4"/>
      <c r="L51" s="22"/>
      <c r="M51" s="4"/>
      <c r="N51" s="4"/>
      <c r="O51" s="4"/>
      <c r="P51" s="4"/>
      <c r="Q51" s="4"/>
      <c r="R51" s="22"/>
      <c r="S51" s="5"/>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row>
    <row r="52" spans="2:261" s="14" customFormat="1" hidden="1" x14ac:dyDescent="0.25">
      <c r="B52" s="4"/>
      <c r="F52" s="15"/>
      <c r="G52" s="4"/>
      <c r="H52" s="4"/>
      <c r="I52" s="4"/>
      <c r="J52" s="4"/>
      <c r="K52" s="4"/>
      <c r="L52" s="22"/>
      <c r="M52" s="4"/>
      <c r="N52" s="4"/>
      <c r="O52" s="4"/>
      <c r="P52" s="4"/>
      <c r="Q52" s="4"/>
      <c r="R52" s="22"/>
      <c r="S52" s="5"/>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row>
    <row r="53" spans="2:261" s="14" customFormat="1" hidden="1" x14ac:dyDescent="0.25">
      <c r="B53" s="4"/>
      <c r="F53" s="15"/>
      <c r="G53" s="4"/>
      <c r="H53" s="4"/>
      <c r="I53" s="4"/>
      <c r="J53" s="4"/>
      <c r="K53" s="4"/>
      <c r="L53" s="22"/>
      <c r="M53" s="4"/>
      <c r="N53" s="4"/>
      <c r="O53" s="4"/>
      <c r="P53" s="4"/>
      <c r="Q53" s="4"/>
      <c r="R53" s="22"/>
      <c r="S53" s="5"/>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row>
    <row r="54" spans="2:261" s="14" customFormat="1" hidden="1" x14ac:dyDescent="0.25">
      <c r="B54" s="4"/>
      <c r="F54" s="15"/>
      <c r="G54" s="4"/>
      <c r="H54" s="4"/>
      <c r="I54" s="4"/>
      <c r="J54" s="4"/>
      <c r="K54" s="4"/>
      <c r="L54" s="22"/>
      <c r="M54" s="4"/>
      <c r="N54" s="4"/>
      <c r="O54" s="4"/>
      <c r="P54" s="4"/>
      <c r="Q54" s="4"/>
      <c r="R54" s="22"/>
      <c r="S54" s="5"/>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row>
    <row r="55" spans="2:261" s="14" customFormat="1" hidden="1" x14ac:dyDescent="0.25">
      <c r="B55" s="4"/>
      <c r="F55" s="15"/>
      <c r="G55" s="4"/>
      <c r="H55" s="4"/>
      <c r="I55" s="4"/>
      <c r="J55" s="4"/>
      <c r="K55" s="4"/>
      <c r="L55" s="22"/>
      <c r="M55" s="4"/>
      <c r="N55" s="4"/>
      <c r="O55" s="4"/>
      <c r="P55" s="4"/>
      <c r="Q55" s="4"/>
      <c r="R55" s="22"/>
      <c r="S55" s="5"/>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row>
    <row r="56" spans="2:261" s="14" customFormat="1" hidden="1" x14ac:dyDescent="0.25">
      <c r="B56" s="4"/>
      <c r="F56" s="15"/>
      <c r="G56" s="4"/>
      <c r="H56" s="4"/>
      <c r="I56" s="4"/>
      <c r="J56" s="4"/>
      <c r="K56" s="4"/>
      <c r="L56" s="22"/>
      <c r="M56" s="4"/>
      <c r="N56" s="4"/>
      <c r="O56" s="4"/>
      <c r="P56" s="4"/>
      <c r="Q56" s="4"/>
      <c r="R56" s="22"/>
      <c r="S56" s="5"/>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row>
    <row r="57" spans="2:261" s="14" customFormat="1" hidden="1" x14ac:dyDescent="0.25">
      <c r="B57" s="4"/>
      <c r="F57" s="15"/>
      <c r="G57" s="4"/>
      <c r="H57" s="4"/>
      <c r="I57" s="4"/>
      <c r="J57" s="4"/>
      <c r="K57" s="4"/>
      <c r="L57" s="22"/>
      <c r="M57" s="4"/>
      <c r="N57" s="4"/>
      <c r="O57" s="4"/>
      <c r="P57" s="4"/>
      <c r="Q57" s="4"/>
      <c r="R57" s="22"/>
      <c r="S57" s="5"/>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row>
    <row r="58" spans="2:261" s="14" customFormat="1" hidden="1" x14ac:dyDescent="0.25">
      <c r="B58" s="4"/>
      <c r="F58" s="15"/>
      <c r="G58" s="4"/>
      <c r="H58" s="4"/>
      <c r="I58" s="4"/>
      <c r="J58" s="4"/>
      <c r="K58" s="4"/>
      <c r="L58" s="22"/>
      <c r="M58" s="4"/>
      <c r="N58" s="4"/>
      <c r="O58" s="4"/>
      <c r="P58" s="4"/>
      <c r="Q58" s="4"/>
      <c r="R58" s="22"/>
      <c r="S58" s="5"/>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row>
    <row r="59" spans="2:261" s="14" customFormat="1" hidden="1" x14ac:dyDescent="0.25">
      <c r="B59" s="4"/>
      <c r="F59" s="15"/>
      <c r="G59" s="4"/>
      <c r="H59" s="4"/>
      <c r="I59" s="4"/>
      <c r="J59" s="4"/>
      <c r="K59" s="4"/>
      <c r="L59" s="22"/>
      <c r="M59" s="4"/>
      <c r="N59" s="4"/>
      <c r="O59" s="4"/>
      <c r="P59" s="4"/>
      <c r="Q59" s="4"/>
      <c r="R59" s="22"/>
      <c r="S59" s="5"/>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row>
    <row r="60" spans="2:261" s="14" customFormat="1" hidden="1" x14ac:dyDescent="0.25">
      <c r="B60" s="4"/>
      <c r="F60" s="15"/>
      <c r="G60" s="4"/>
      <c r="H60" s="4"/>
      <c r="I60" s="4"/>
      <c r="J60" s="4"/>
      <c r="K60" s="4"/>
      <c r="L60" s="22"/>
      <c r="M60" s="4"/>
      <c r="N60" s="4"/>
      <c r="O60" s="4"/>
      <c r="P60" s="4"/>
      <c r="Q60" s="4"/>
      <c r="R60" s="22"/>
      <c r="S60" s="5"/>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row>
    <row r="61" spans="2:261" s="14" customFormat="1" hidden="1" x14ac:dyDescent="0.25">
      <c r="B61" s="4"/>
      <c r="F61" s="15"/>
      <c r="G61" s="4"/>
      <c r="H61" s="4"/>
      <c r="I61" s="4"/>
      <c r="J61" s="4"/>
      <c r="K61" s="4"/>
      <c r="L61" s="22"/>
      <c r="M61" s="4"/>
      <c r="N61" s="4"/>
      <c r="O61" s="4"/>
      <c r="P61" s="4"/>
      <c r="Q61" s="4"/>
      <c r="R61" s="22"/>
      <c r="S61" s="5"/>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row>
    <row r="62" spans="2:261" s="14" customFormat="1" hidden="1" x14ac:dyDescent="0.25">
      <c r="B62" s="4"/>
      <c r="F62" s="15"/>
      <c r="G62" s="4"/>
      <c r="H62" s="4"/>
      <c r="I62" s="4"/>
      <c r="J62" s="4"/>
      <c r="K62" s="4"/>
      <c r="L62" s="22"/>
      <c r="M62" s="4"/>
      <c r="N62" s="4"/>
      <c r="O62" s="4"/>
      <c r="P62" s="4"/>
      <c r="Q62" s="4"/>
      <c r="R62" s="22"/>
      <c r="S62" s="5"/>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row>
    <row r="63" spans="2:261" s="14" customFormat="1" hidden="1" x14ac:dyDescent="0.25">
      <c r="B63" s="4"/>
      <c r="F63" s="15"/>
      <c r="G63" s="4"/>
      <c r="H63" s="4"/>
      <c r="I63" s="4"/>
      <c r="J63" s="4"/>
      <c r="K63" s="4"/>
      <c r="L63" s="22"/>
      <c r="M63" s="4"/>
      <c r="N63" s="4"/>
      <c r="O63" s="4"/>
      <c r="P63" s="4"/>
      <c r="Q63" s="4"/>
      <c r="R63" s="22"/>
      <c r="S63" s="5"/>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row>
    <row r="64" spans="2:261" s="14" customFormat="1" hidden="1" x14ac:dyDescent="0.25">
      <c r="B64" s="4"/>
      <c r="F64" s="15"/>
      <c r="G64" s="4"/>
      <c r="H64" s="4"/>
      <c r="I64" s="4"/>
      <c r="J64" s="4"/>
      <c r="K64" s="4"/>
      <c r="L64" s="22"/>
      <c r="M64" s="4"/>
      <c r="N64" s="4"/>
      <c r="O64" s="4"/>
      <c r="P64" s="4"/>
      <c r="Q64" s="4"/>
      <c r="R64" s="22"/>
      <c r="S64" s="5"/>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row>
    <row r="65" spans="2:261" s="14" customFormat="1" hidden="1" x14ac:dyDescent="0.25">
      <c r="B65" s="4"/>
      <c r="F65" s="15"/>
      <c r="G65" s="4"/>
      <c r="H65" s="4"/>
      <c r="I65" s="4"/>
      <c r="J65" s="4"/>
      <c r="K65" s="4"/>
      <c r="L65" s="22"/>
      <c r="M65" s="4"/>
      <c r="N65" s="4"/>
      <c r="O65" s="4"/>
      <c r="P65" s="4"/>
      <c r="Q65" s="4"/>
      <c r="R65" s="22"/>
      <c r="S65" s="5"/>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row>
    <row r="66" spans="2:261" s="14" customFormat="1" hidden="1" x14ac:dyDescent="0.25">
      <c r="B66" s="4"/>
      <c r="F66" s="15"/>
      <c r="G66" s="4"/>
      <c r="H66" s="4"/>
      <c r="I66" s="4"/>
      <c r="J66" s="4"/>
      <c r="K66" s="4"/>
      <c r="L66" s="22"/>
      <c r="M66" s="4"/>
      <c r="N66" s="4"/>
      <c r="O66" s="4"/>
      <c r="P66" s="4"/>
      <c r="Q66" s="4"/>
      <c r="R66" s="22"/>
      <c r="S66" s="5"/>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row>
    <row r="67" spans="2:261" s="14" customFormat="1" hidden="1" x14ac:dyDescent="0.25">
      <c r="B67" s="4"/>
      <c r="F67" s="15"/>
      <c r="G67" s="4"/>
      <c r="H67" s="4"/>
      <c r="I67" s="4"/>
      <c r="J67" s="4"/>
      <c r="K67" s="4"/>
      <c r="L67" s="22"/>
      <c r="M67" s="4"/>
      <c r="N67" s="4"/>
      <c r="O67" s="4"/>
      <c r="P67" s="4"/>
      <c r="Q67" s="4"/>
      <c r="R67" s="22"/>
      <c r="S67" s="5"/>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row>
    <row r="68" spans="2:261" s="14" customFormat="1" hidden="1" x14ac:dyDescent="0.25">
      <c r="B68" s="4"/>
      <c r="F68" s="15"/>
      <c r="G68" s="4"/>
      <c r="H68" s="4"/>
      <c r="I68" s="4"/>
      <c r="J68" s="4"/>
      <c r="K68" s="4"/>
      <c r="L68" s="22"/>
      <c r="M68" s="4"/>
      <c r="N68" s="4"/>
      <c r="O68" s="4"/>
      <c r="P68" s="4"/>
      <c r="Q68" s="4"/>
      <c r="R68" s="22"/>
      <c r="S68" s="5"/>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row>
    <row r="69" spans="2:261" s="14" customFormat="1" hidden="1" x14ac:dyDescent="0.25">
      <c r="B69" s="4"/>
      <c r="F69" s="15"/>
      <c r="G69" s="4"/>
      <c r="H69" s="4"/>
      <c r="I69" s="4"/>
      <c r="J69" s="4"/>
      <c r="K69" s="4"/>
      <c r="L69" s="22"/>
      <c r="M69" s="4"/>
      <c r="N69" s="4"/>
      <c r="O69" s="4"/>
      <c r="P69" s="4"/>
      <c r="Q69" s="4"/>
      <c r="R69" s="22"/>
      <c r="S69" s="5"/>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row>
    <row r="70" spans="2:261" s="14" customFormat="1" hidden="1" x14ac:dyDescent="0.25">
      <c r="B70" s="4"/>
      <c r="F70" s="15"/>
      <c r="G70" s="4"/>
      <c r="H70" s="4"/>
      <c r="I70" s="4"/>
      <c r="J70" s="4"/>
      <c r="K70" s="4"/>
      <c r="L70" s="22"/>
      <c r="M70" s="4"/>
      <c r="N70" s="4"/>
      <c r="O70" s="4"/>
      <c r="P70" s="4"/>
      <c r="Q70" s="4"/>
      <c r="R70" s="22"/>
      <c r="S70" s="5"/>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row>
    <row r="71" spans="2:261" s="14" customFormat="1" hidden="1" x14ac:dyDescent="0.25">
      <c r="B71" s="4"/>
      <c r="F71" s="15"/>
      <c r="G71" s="4"/>
      <c r="H71" s="4"/>
      <c r="I71" s="4"/>
      <c r="J71" s="4"/>
      <c r="K71" s="4"/>
      <c r="L71" s="22"/>
      <c r="M71" s="4"/>
      <c r="N71" s="4"/>
      <c r="O71" s="4"/>
      <c r="P71" s="4"/>
      <c r="Q71" s="4"/>
      <c r="R71" s="22"/>
      <c r="S71" s="5"/>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row>
    <row r="72" spans="2:261" s="14" customFormat="1" hidden="1" x14ac:dyDescent="0.25">
      <c r="B72" s="4"/>
      <c r="F72" s="15"/>
      <c r="G72" s="4"/>
      <c r="H72" s="4"/>
      <c r="I72" s="4"/>
      <c r="J72" s="4"/>
      <c r="K72" s="4"/>
      <c r="L72" s="22"/>
      <c r="M72" s="4"/>
      <c r="N72" s="4"/>
      <c r="O72" s="4"/>
      <c r="P72" s="4"/>
      <c r="Q72" s="4"/>
      <c r="R72" s="22"/>
      <c r="S72" s="5"/>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row>
    <row r="73" spans="2:261" s="14" customFormat="1" hidden="1" x14ac:dyDescent="0.25">
      <c r="B73" s="4"/>
      <c r="F73" s="15"/>
      <c r="G73" s="4"/>
      <c r="H73" s="4"/>
      <c r="I73" s="4"/>
      <c r="J73" s="4"/>
      <c r="K73" s="4"/>
      <c r="L73" s="22"/>
      <c r="M73" s="4"/>
      <c r="N73" s="4"/>
      <c r="O73" s="4"/>
      <c r="P73" s="4"/>
      <c r="Q73" s="4"/>
      <c r="R73" s="22"/>
      <c r="S73" s="5"/>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row>
    <row r="74" spans="2:261" s="14" customFormat="1" hidden="1" x14ac:dyDescent="0.25">
      <c r="B74" s="4"/>
      <c r="F74" s="15"/>
      <c r="G74" s="4"/>
      <c r="H74" s="4"/>
      <c r="I74" s="4"/>
      <c r="J74" s="4"/>
      <c r="K74" s="4"/>
      <c r="L74" s="22"/>
      <c r="M74" s="4"/>
      <c r="N74" s="4"/>
      <c r="O74" s="4"/>
      <c r="P74" s="4"/>
      <c r="Q74" s="4"/>
      <c r="R74" s="22"/>
      <c r="S74" s="5"/>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row>
    <row r="75" spans="2:261" s="14" customFormat="1" hidden="1" x14ac:dyDescent="0.25">
      <c r="B75" s="4"/>
      <c r="F75" s="15"/>
      <c r="G75" s="4"/>
      <c r="H75" s="4"/>
      <c r="I75" s="4"/>
      <c r="J75" s="4"/>
      <c r="K75" s="4"/>
      <c r="L75" s="22"/>
      <c r="M75" s="4"/>
      <c r="N75" s="4"/>
      <c r="O75" s="4"/>
      <c r="P75" s="4"/>
      <c r="Q75" s="4"/>
      <c r="R75" s="22"/>
      <c r="S75" s="5"/>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row>
    <row r="76" spans="2:261" s="14" customFormat="1" hidden="1" x14ac:dyDescent="0.25">
      <c r="B76" s="4"/>
      <c r="F76" s="15"/>
      <c r="G76" s="4"/>
      <c r="H76" s="4"/>
      <c r="I76" s="4"/>
      <c r="J76" s="4"/>
      <c r="K76" s="4"/>
      <c r="L76" s="22"/>
      <c r="M76" s="4"/>
      <c r="N76" s="4"/>
      <c r="O76" s="4"/>
      <c r="P76" s="4"/>
      <c r="Q76" s="4"/>
      <c r="R76" s="22"/>
      <c r="S76" s="5"/>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row>
    <row r="77" spans="2:261" s="14" customFormat="1" hidden="1" x14ac:dyDescent="0.25">
      <c r="B77" s="4"/>
      <c r="F77" s="15"/>
      <c r="G77" s="4"/>
      <c r="H77" s="4"/>
      <c r="I77" s="4"/>
      <c r="J77" s="4"/>
      <c r="K77" s="4"/>
      <c r="L77" s="22"/>
      <c r="M77" s="4"/>
      <c r="N77" s="4"/>
      <c r="O77" s="4"/>
      <c r="P77" s="4"/>
      <c r="Q77" s="4"/>
      <c r="R77" s="22"/>
      <c r="S77" s="5"/>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row>
    <row r="78" spans="2:261" s="14" customFormat="1" hidden="1" x14ac:dyDescent="0.25">
      <c r="B78" s="4"/>
      <c r="F78" s="15"/>
      <c r="G78" s="4"/>
      <c r="H78" s="4"/>
      <c r="I78" s="4"/>
      <c r="J78" s="4"/>
      <c r="K78" s="4"/>
      <c r="L78" s="22"/>
      <c r="M78" s="4"/>
      <c r="N78" s="4"/>
      <c r="O78" s="4"/>
      <c r="P78" s="4"/>
      <c r="Q78" s="4"/>
      <c r="R78" s="22"/>
      <c r="S78" s="5"/>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row>
    <row r="79" spans="2:261" s="14" customFormat="1" hidden="1" x14ac:dyDescent="0.25">
      <c r="B79" s="4"/>
      <c r="F79" s="15"/>
      <c r="G79" s="4"/>
      <c r="H79" s="4"/>
      <c r="I79" s="4"/>
      <c r="J79" s="4"/>
      <c r="K79" s="4"/>
      <c r="L79" s="22"/>
      <c r="M79" s="4"/>
      <c r="N79" s="4"/>
      <c r="O79" s="4"/>
      <c r="P79" s="4"/>
      <c r="Q79" s="4"/>
      <c r="R79" s="22"/>
      <c r="S79" s="5"/>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row>
    <row r="80" spans="2:261" s="14" customFormat="1" hidden="1" x14ac:dyDescent="0.25">
      <c r="B80" s="4"/>
      <c r="F80" s="15"/>
      <c r="G80" s="4"/>
      <c r="H80" s="4"/>
      <c r="I80" s="4"/>
      <c r="J80" s="4"/>
      <c r="K80" s="4"/>
      <c r="L80" s="22"/>
      <c r="M80" s="4"/>
      <c r="N80" s="4"/>
      <c r="O80" s="4"/>
      <c r="P80" s="4"/>
      <c r="Q80" s="4"/>
      <c r="R80" s="22"/>
      <c r="S80" s="5"/>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row>
    <row r="81" spans="2:261" s="14" customFormat="1" hidden="1" x14ac:dyDescent="0.25">
      <c r="B81" s="4"/>
      <c r="F81" s="15"/>
      <c r="G81" s="4"/>
      <c r="H81" s="4"/>
      <c r="I81" s="4"/>
      <c r="J81" s="4"/>
      <c r="K81" s="4"/>
      <c r="L81" s="22"/>
      <c r="M81" s="4"/>
      <c r="N81" s="4"/>
      <c r="O81" s="4"/>
      <c r="P81" s="4"/>
      <c r="Q81" s="4"/>
      <c r="R81" s="22"/>
      <c r="S81" s="5"/>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row>
    <row r="82" spans="2:261" s="14" customFormat="1" hidden="1" x14ac:dyDescent="0.25">
      <c r="B82" s="4"/>
      <c r="F82" s="15"/>
      <c r="G82" s="4"/>
      <c r="H82" s="4"/>
      <c r="I82" s="4"/>
      <c r="J82" s="4"/>
      <c r="K82" s="4"/>
      <c r="L82" s="22"/>
      <c r="M82" s="4"/>
      <c r="N82" s="4"/>
      <c r="O82" s="4"/>
      <c r="P82" s="4"/>
      <c r="Q82" s="4"/>
      <c r="R82" s="22"/>
      <c r="S82" s="5"/>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row>
    <row r="83" spans="2:261" s="14" customFormat="1" hidden="1" x14ac:dyDescent="0.25">
      <c r="B83" s="4"/>
      <c r="F83" s="15"/>
      <c r="G83" s="4"/>
      <c r="H83" s="4"/>
      <c r="I83" s="4"/>
      <c r="J83" s="4"/>
      <c r="K83" s="4"/>
      <c r="L83" s="22"/>
      <c r="M83" s="4"/>
      <c r="N83" s="4"/>
      <c r="O83" s="4"/>
      <c r="P83" s="4"/>
      <c r="Q83" s="4"/>
      <c r="R83" s="22"/>
      <c r="S83" s="5"/>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row>
    <row r="84" spans="2:261" s="14" customFormat="1" hidden="1" x14ac:dyDescent="0.25">
      <c r="B84" s="4"/>
      <c r="F84" s="15"/>
      <c r="G84" s="4"/>
      <c r="H84" s="4"/>
      <c r="I84" s="4"/>
      <c r="J84" s="4"/>
      <c r="K84" s="4"/>
      <c r="L84" s="22"/>
      <c r="M84" s="4"/>
      <c r="N84" s="4"/>
      <c r="O84" s="4"/>
      <c r="P84" s="4"/>
      <c r="Q84" s="4"/>
      <c r="R84" s="22"/>
      <c r="S84" s="5"/>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row>
    <row r="85" spans="2:261" s="14" customFormat="1" hidden="1" x14ac:dyDescent="0.25">
      <c r="B85" s="4"/>
      <c r="F85" s="15"/>
      <c r="G85" s="4"/>
      <c r="H85" s="4"/>
      <c r="I85" s="4"/>
      <c r="J85" s="4"/>
      <c r="K85" s="4"/>
      <c r="L85" s="22"/>
      <c r="M85" s="4"/>
      <c r="N85" s="4"/>
      <c r="O85" s="4"/>
      <c r="P85" s="4"/>
      <c r="Q85" s="4"/>
      <c r="R85" s="22"/>
      <c r="S85" s="5"/>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row>
    <row r="86" spans="2:261" s="14" customFormat="1" hidden="1" x14ac:dyDescent="0.25">
      <c r="B86" s="4"/>
      <c r="F86" s="15"/>
      <c r="G86" s="4"/>
      <c r="H86" s="4"/>
      <c r="I86" s="4"/>
      <c r="J86" s="4"/>
      <c r="K86" s="4"/>
      <c r="L86" s="22"/>
      <c r="M86" s="4"/>
      <c r="N86" s="4"/>
      <c r="O86" s="4"/>
      <c r="P86" s="4"/>
      <c r="Q86" s="4"/>
      <c r="R86" s="22"/>
      <c r="S86" s="5"/>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row>
    <row r="87" spans="2:261" s="14" customFormat="1" hidden="1" x14ac:dyDescent="0.25">
      <c r="B87" s="4"/>
      <c r="F87" s="15"/>
      <c r="G87" s="4"/>
      <c r="H87" s="4"/>
      <c r="I87" s="4"/>
      <c r="J87" s="4"/>
      <c r="K87" s="4"/>
      <c r="L87" s="22"/>
      <c r="M87" s="4"/>
      <c r="N87" s="4"/>
      <c r="O87" s="4"/>
      <c r="P87" s="4"/>
      <c r="Q87" s="4"/>
      <c r="R87" s="22"/>
      <c r="S87" s="5"/>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row>
    <row r="88" spans="2:261" s="14" customFormat="1" hidden="1" x14ac:dyDescent="0.25">
      <c r="B88" s="4"/>
      <c r="F88" s="15"/>
      <c r="G88" s="4"/>
      <c r="H88" s="4"/>
      <c r="I88" s="4"/>
      <c r="J88" s="4"/>
      <c r="K88" s="4"/>
      <c r="L88" s="22"/>
      <c r="M88" s="4"/>
      <c r="N88" s="4"/>
      <c r="O88" s="4"/>
      <c r="P88" s="4"/>
      <c r="Q88" s="4"/>
      <c r="R88" s="22"/>
      <c r="S88" s="5"/>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row>
    <row r="89" spans="2:261" s="14" customFormat="1" hidden="1" x14ac:dyDescent="0.25">
      <c r="B89" s="4"/>
      <c r="F89" s="15"/>
      <c r="G89" s="4"/>
      <c r="H89" s="4"/>
      <c r="I89" s="4"/>
      <c r="J89" s="4"/>
      <c r="K89" s="4"/>
      <c r="L89" s="22"/>
      <c r="M89" s="4"/>
      <c r="N89" s="4"/>
      <c r="O89" s="4"/>
      <c r="P89" s="4"/>
      <c r="Q89" s="4"/>
      <c r="R89" s="22"/>
      <c r="S89" s="5"/>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row>
    <row r="90" spans="2:261" s="14" customFormat="1" hidden="1" x14ac:dyDescent="0.25">
      <c r="B90" s="4"/>
      <c r="F90" s="15"/>
      <c r="G90" s="4"/>
      <c r="H90" s="4"/>
      <c r="I90" s="4"/>
      <c r="J90" s="4"/>
      <c r="K90" s="4"/>
      <c r="L90" s="22"/>
      <c r="M90" s="4"/>
      <c r="N90" s="4"/>
      <c r="O90" s="4"/>
      <c r="P90" s="4"/>
      <c r="Q90" s="4"/>
      <c r="R90" s="22"/>
      <c r="S90" s="5"/>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row>
    <row r="91" spans="2:261" s="14" customFormat="1" hidden="1" x14ac:dyDescent="0.25">
      <c r="B91" s="4"/>
      <c r="F91" s="15"/>
      <c r="G91" s="4"/>
      <c r="H91" s="4"/>
      <c r="I91" s="4"/>
      <c r="J91" s="4"/>
      <c r="K91" s="4"/>
      <c r="L91" s="22"/>
      <c r="M91" s="4"/>
      <c r="N91" s="4"/>
      <c r="O91" s="4"/>
      <c r="P91" s="4"/>
      <c r="Q91" s="4"/>
      <c r="R91" s="22"/>
      <c r="S91" s="5"/>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row>
    <row r="92" spans="2:261" s="14" customFormat="1" hidden="1" x14ac:dyDescent="0.25">
      <c r="B92" s="4"/>
      <c r="F92" s="15"/>
      <c r="G92" s="4"/>
      <c r="H92" s="4"/>
      <c r="I92" s="4"/>
      <c r="J92" s="4"/>
      <c r="K92" s="4"/>
      <c r="L92" s="22"/>
      <c r="M92" s="4"/>
      <c r="N92" s="4"/>
      <c r="O92" s="4"/>
      <c r="P92" s="4"/>
      <c r="Q92" s="4"/>
      <c r="R92" s="22"/>
      <c r="S92" s="5"/>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row>
    <row r="93" spans="2:261" s="14" customFormat="1" hidden="1" x14ac:dyDescent="0.25">
      <c r="B93" s="4"/>
      <c r="F93" s="15"/>
      <c r="G93" s="4"/>
      <c r="H93" s="4"/>
      <c r="I93" s="4"/>
      <c r="J93" s="4"/>
      <c r="K93" s="4"/>
      <c r="L93" s="22"/>
      <c r="M93" s="4"/>
      <c r="N93" s="4"/>
      <c r="O93" s="4"/>
      <c r="P93" s="4"/>
      <c r="Q93" s="4"/>
      <c r="R93" s="22"/>
      <c r="S93" s="5"/>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row>
    <row r="94" spans="2:261" s="14" customFormat="1" hidden="1" x14ac:dyDescent="0.25">
      <c r="B94" s="4"/>
      <c r="F94" s="15"/>
      <c r="G94" s="4"/>
      <c r="H94" s="4"/>
      <c r="I94" s="4"/>
      <c r="J94" s="4"/>
      <c r="K94" s="4"/>
      <c r="L94" s="22"/>
      <c r="M94" s="4"/>
      <c r="N94" s="4"/>
      <c r="O94" s="4"/>
      <c r="P94" s="4"/>
      <c r="Q94" s="4"/>
      <c r="R94" s="22"/>
      <c r="S94" s="5"/>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row>
    <row r="95" spans="2:261" s="14" customFormat="1" hidden="1" x14ac:dyDescent="0.25">
      <c r="B95" s="4"/>
      <c r="F95" s="15"/>
      <c r="G95" s="4"/>
      <c r="H95" s="4"/>
      <c r="I95" s="4"/>
      <c r="J95" s="4"/>
      <c r="K95" s="4"/>
      <c r="L95" s="22"/>
      <c r="M95" s="4"/>
      <c r="N95" s="4"/>
      <c r="O95" s="4"/>
      <c r="P95" s="4"/>
      <c r="Q95" s="4"/>
      <c r="R95" s="22"/>
      <c r="S95" s="5"/>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row>
    <row r="96" spans="2:261" s="14" customFormat="1" hidden="1" x14ac:dyDescent="0.25">
      <c r="B96" s="4"/>
      <c r="F96" s="15"/>
      <c r="G96" s="4"/>
      <c r="H96" s="4"/>
      <c r="I96" s="4"/>
      <c r="J96" s="4"/>
      <c r="K96" s="4"/>
      <c r="L96" s="22"/>
      <c r="M96" s="4"/>
      <c r="N96" s="4"/>
      <c r="O96" s="4"/>
      <c r="P96" s="4"/>
      <c r="Q96" s="4"/>
      <c r="R96" s="22"/>
      <c r="S96" s="5"/>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row>
    <row r="97" spans="2:261" s="14" customFormat="1" hidden="1" x14ac:dyDescent="0.25">
      <c r="B97" s="4"/>
      <c r="F97" s="15"/>
      <c r="G97" s="4"/>
      <c r="H97" s="4"/>
      <c r="I97" s="4"/>
      <c r="J97" s="4"/>
      <c r="K97" s="4"/>
      <c r="L97" s="22"/>
      <c r="M97" s="4"/>
      <c r="N97" s="4"/>
      <c r="O97" s="4"/>
      <c r="P97" s="4"/>
      <c r="Q97" s="4"/>
      <c r="R97" s="22"/>
      <c r="S97" s="5"/>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row>
    <row r="98" spans="2:261" s="14" customFormat="1" hidden="1" x14ac:dyDescent="0.25">
      <c r="B98" s="4"/>
      <c r="F98" s="15"/>
      <c r="G98" s="4"/>
      <c r="H98" s="4"/>
      <c r="I98" s="4"/>
      <c r="J98" s="4"/>
      <c r="K98" s="4"/>
      <c r="L98" s="22"/>
      <c r="M98" s="4"/>
      <c r="N98" s="4"/>
      <c r="O98" s="4"/>
      <c r="P98" s="4"/>
      <c r="Q98" s="4"/>
      <c r="R98" s="22"/>
      <c r="S98" s="5"/>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row>
    <row r="99" spans="2:261" s="14" customFormat="1" hidden="1" x14ac:dyDescent="0.25">
      <c r="B99" s="4"/>
      <c r="F99" s="15"/>
      <c r="G99" s="4"/>
      <c r="H99" s="4"/>
      <c r="I99" s="4"/>
      <c r="J99" s="4"/>
      <c r="K99" s="4"/>
      <c r="L99" s="22"/>
      <c r="M99" s="4"/>
      <c r="N99" s="4"/>
      <c r="O99" s="4"/>
      <c r="P99" s="4"/>
      <c r="Q99" s="4"/>
      <c r="R99" s="22"/>
      <c r="S99" s="5"/>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row>
    <row r="100" spans="2:261" s="14" customFormat="1" hidden="1" x14ac:dyDescent="0.25">
      <c r="B100" s="4"/>
      <c r="F100" s="15"/>
      <c r="G100" s="4"/>
      <c r="H100" s="4"/>
      <c r="I100" s="4"/>
      <c r="J100" s="4"/>
      <c r="K100" s="4"/>
      <c r="L100" s="22"/>
      <c r="M100" s="4"/>
      <c r="N100" s="4"/>
      <c r="O100" s="4"/>
      <c r="P100" s="4"/>
      <c r="Q100" s="4"/>
      <c r="R100" s="22"/>
      <c r="S100" s="5"/>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row>
    <row r="101" spans="2:261" s="14" customFormat="1" hidden="1" x14ac:dyDescent="0.25">
      <c r="B101" s="4"/>
      <c r="F101" s="15"/>
      <c r="G101" s="4"/>
      <c r="H101" s="4"/>
      <c r="I101" s="4"/>
      <c r="J101" s="4"/>
      <c r="K101" s="4"/>
      <c r="L101" s="22"/>
      <c r="M101" s="4"/>
      <c r="N101" s="4"/>
      <c r="O101" s="4"/>
      <c r="P101" s="4"/>
      <c r="Q101" s="4"/>
      <c r="R101" s="22"/>
      <c r="S101" s="5"/>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row>
    <row r="102" spans="2:261" s="14" customFormat="1" hidden="1" x14ac:dyDescent="0.25">
      <c r="B102" s="4"/>
      <c r="F102" s="15"/>
      <c r="G102" s="4"/>
      <c r="H102" s="4"/>
      <c r="I102" s="4"/>
      <c r="J102" s="4"/>
      <c r="K102" s="4"/>
      <c r="L102" s="22"/>
      <c r="M102" s="4"/>
      <c r="N102" s="4"/>
      <c r="O102" s="4"/>
      <c r="P102" s="4"/>
      <c r="Q102" s="4"/>
      <c r="R102" s="22"/>
      <c r="S102" s="5"/>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row>
    <row r="103" spans="2:261" s="14" customFormat="1" hidden="1" x14ac:dyDescent="0.25">
      <c r="B103" s="4"/>
      <c r="F103" s="15"/>
      <c r="G103" s="4"/>
      <c r="H103" s="4"/>
      <c r="I103" s="4"/>
      <c r="J103" s="4"/>
      <c r="K103" s="4"/>
      <c r="L103" s="22"/>
      <c r="M103" s="4"/>
      <c r="N103" s="4"/>
      <c r="O103" s="4"/>
      <c r="P103" s="4"/>
      <c r="Q103" s="4"/>
      <c r="R103" s="22"/>
      <c r="S103" s="5"/>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row>
    <row r="104" spans="2:261" s="14" customFormat="1" hidden="1" x14ac:dyDescent="0.25">
      <c r="B104" s="4"/>
      <c r="F104" s="15"/>
      <c r="G104" s="4"/>
      <c r="H104" s="4"/>
      <c r="I104" s="4"/>
      <c r="J104" s="4"/>
      <c r="K104" s="4"/>
      <c r="L104" s="22"/>
      <c r="M104" s="4"/>
      <c r="N104" s="4"/>
      <c r="O104" s="4"/>
      <c r="P104" s="4"/>
      <c r="Q104" s="4"/>
      <c r="R104" s="22"/>
      <c r="S104" s="5"/>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row>
    <row r="105" spans="2:261" s="14" customFormat="1" hidden="1" x14ac:dyDescent="0.25">
      <c r="B105" s="4"/>
      <c r="F105" s="15"/>
      <c r="G105" s="4"/>
      <c r="H105" s="4"/>
      <c r="I105" s="4"/>
      <c r="J105" s="4"/>
      <c r="K105" s="4"/>
      <c r="L105" s="22"/>
      <c r="M105" s="4"/>
      <c r="N105" s="4"/>
      <c r="O105" s="4"/>
      <c r="P105" s="4"/>
      <c r="Q105" s="4"/>
      <c r="R105" s="22"/>
      <c r="S105" s="5"/>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row>
    <row r="106" spans="2:261" s="14" customFormat="1" hidden="1" x14ac:dyDescent="0.25">
      <c r="B106" s="4"/>
      <c r="F106" s="15"/>
      <c r="G106" s="4"/>
      <c r="H106" s="4"/>
      <c r="I106" s="4"/>
      <c r="J106" s="4"/>
      <c r="K106" s="4"/>
      <c r="L106" s="22"/>
      <c r="M106" s="4"/>
      <c r="N106" s="4"/>
      <c r="O106" s="4"/>
      <c r="P106" s="4"/>
      <c r="Q106" s="4"/>
      <c r="R106" s="22"/>
      <c r="S106" s="5"/>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row>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5"/>
    <mergeCell ref="A16:A17"/>
    <mergeCell ref="A9:F9"/>
    <mergeCell ref="H9:L9"/>
    <mergeCell ref="N9:R9"/>
    <mergeCell ref="T9:X9"/>
    <mergeCell ref="B10:F10"/>
    <mergeCell ref="K10:K11"/>
    <mergeCell ref="L10:L11"/>
    <mergeCell ref="Q10:Q11"/>
    <mergeCell ref="R10:R11"/>
    <mergeCell ref="W10:W11"/>
  </mergeCells>
  <conditionalFormatting sqref="I10:I12 O10:O12 U10:U17 O16 I15:I17">
    <cfRule type="cellIs" dxfId="380" priority="55" operator="equal">
      <formula>"Vencida"</formula>
    </cfRule>
    <cfRule type="cellIs" dxfId="379" priority="56" operator="equal">
      <formula>"No Cumplida"</formula>
    </cfRule>
    <cfRule type="cellIs" dxfId="378" priority="57" operator="equal">
      <formula>"En Avance"</formula>
    </cfRule>
    <cfRule type="cellIs" dxfId="377" priority="58" operator="equal">
      <formula>"Cumplida (FT)"</formula>
    </cfRule>
    <cfRule type="cellIs" dxfId="376" priority="59" operator="equal">
      <formula>"Cumplida (DT)"</formula>
    </cfRule>
    <cfRule type="cellIs" dxfId="375" priority="60" operator="equal">
      <formula>"Sin Avance"</formula>
    </cfRule>
  </conditionalFormatting>
  <conditionalFormatting sqref="O14:O15">
    <cfRule type="cellIs" dxfId="374" priority="13" operator="equal">
      <formula>"Vencida"</formula>
    </cfRule>
    <cfRule type="cellIs" dxfId="373" priority="14" operator="equal">
      <formula>"No Cumplida"</formula>
    </cfRule>
    <cfRule type="cellIs" dxfId="372" priority="15" operator="equal">
      <formula>"En Avance"</formula>
    </cfRule>
    <cfRule type="cellIs" dxfId="371" priority="16" operator="equal">
      <formula>"Cumplida (FT)"</formula>
    </cfRule>
    <cfRule type="cellIs" dxfId="370" priority="17" operator="equal">
      <formula>"Cumplida (DT)"</formula>
    </cfRule>
    <cfRule type="cellIs" dxfId="369" priority="18" operator="equal">
      <formula>"Sin Avance"</formula>
    </cfRule>
  </conditionalFormatting>
  <conditionalFormatting sqref="I13:I14">
    <cfRule type="cellIs" dxfId="368" priority="37" operator="equal">
      <formula>"Vencida"</formula>
    </cfRule>
    <cfRule type="cellIs" dxfId="367" priority="38" operator="equal">
      <formula>"No Cumplida"</formula>
    </cfRule>
    <cfRule type="cellIs" dxfId="366" priority="39" operator="equal">
      <formula>"En Avance"</formula>
    </cfRule>
    <cfRule type="cellIs" dxfId="365" priority="40" operator="equal">
      <formula>"Cumplida (FT)"</formula>
    </cfRule>
    <cfRule type="cellIs" dxfId="364" priority="41" operator="equal">
      <formula>"Cumplida (DT)"</formula>
    </cfRule>
    <cfRule type="cellIs" dxfId="363" priority="42" operator="equal">
      <formula>"Sin Avance"</formula>
    </cfRule>
  </conditionalFormatting>
  <conditionalFormatting sqref="O13">
    <cfRule type="cellIs" dxfId="362" priority="7" operator="equal">
      <formula>"Vencida"</formula>
    </cfRule>
    <cfRule type="cellIs" dxfId="361" priority="8" operator="equal">
      <formula>"No Cumplida"</formula>
    </cfRule>
    <cfRule type="cellIs" dxfId="360" priority="9" operator="equal">
      <formula>"En Avance"</formula>
    </cfRule>
    <cfRule type="cellIs" dxfId="359" priority="10" operator="equal">
      <formula>"Cumplida (FT)"</formula>
    </cfRule>
    <cfRule type="cellIs" dxfId="358" priority="11" operator="equal">
      <formula>"Cumplida (DT)"</formula>
    </cfRule>
    <cfRule type="cellIs" dxfId="357" priority="12" operator="equal">
      <formula>"Sin Avance"</formula>
    </cfRule>
  </conditionalFormatting>
  <conditionalFormatting sqref="O17">
    <cfRule type="cellIs" dxfId="356" priority="1" operator="equal">
      <formula>"Vencida"</formula>
    </cfRule>
    <cfRule type="cellIs" dxfId="355" priority="2" operator="equal">
      <formula>"No Cumplida"</formula>
    </cfRule>
    <cfRule type="cellIs" dxfId="354" priority="3" operator="equal">
      <formula>"En Avance"</formula>
    </cfRule>
    <cfRule type="cellIs" dxfId="353" priority="4" operator="equal">
      <formula>"Cumplida (FT)"</formula>
    </cfRule>
    <cfRule type="cellIs" dxfId="352" priority="5" operator="equal">
      <formula>"Cumplida (DT)"</formula>
    </cfRule>
    <cfRule type="cellIs" dxfId="351" priority="6" operator="equal">
      <formula>"Sin Avance"</formula>
    </cfRule>
  </conditionalFormatting>
  <dataValidations count="2">
    <dataValidation type="list" allowBlank="1" showInputMessage="1" showErrorMessage="1" sqref="O13:O15 I17 I13:I15 O17">
      <formula1>Califica</formula1>
    </dataValidation>
    <dataValidation type="list" allowBlank="1" showInputMessage="1" showErrorMessage="1" sqref="U17 U13:U15">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 xml:space="preserve">&amp;L
</oddHeader>
    <oddFooter>&amp;L&amp;9Aprobó: Flor Alicia Rojas Aguilar - Jefe Oficina de Control Interno (E)
Revisó: 
Elaboró: Juliana Arévalo/Angela Parra&amp;R&amp;9&amp;P de &amp;N</oddFooter>
  </headerFooter>
  <legacyDrawing r:id="rId4"/>
  <picture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0"/>
  </sheetPr>
  <dimension ref="A1:AC36"/>
  <sheetViews>
    <sheetView zoomScale="85" zoomScaleNormal="85" workbookViewId="0">
      <pane xSplit="5" ySplit="4" topLeftCell="F5" activePane="bottomRight" state="frozen"/>
      <selection activeCell="T30" activeCellId="5" sqref="T11:U11 T12:U12 T14:U15 T20:U20 T25:U25 T30:U30"/>
      <selection pane="topRight" activeCell="T30" activeCellId="5" sqref="T11:U11 T12:U12 T14:U15 T20:U20 T25:U25 T30:U30"/>
      <selection pane="bottomLeft" activeCell="T30" activeCellId="5" sqref="T11:U11 T12:U12 T14:U15 T20:U20 T25:U25 T30:U30"/>
      <selection pane="bottomRight" activeCell="T30" activeCellId="5" sqref="T11:U12 T11:U12 T13:U15 T20:U20 T25:U25 T30:U30"/>
    </sheetView>
  </sheetViews>
  <sheetFormatPr baseColWidth="10" defaultColWidth="11.42578125" defaultRowHeight="15" x14ac:dyDescent="0.25"/>
  <cols>
    <col min="1" max="1" width="15" style="188" customWidth="1"/>
    <col min="2" max="2" width="29.85546875" style="188" customWidth="1"/>
    <col min="3" max="3" width="33.5703125" style="188" customWidth="1"/>
    <col min="4" max="4" width="23.28515625" style="188" customWidth="1"/>
    <col min="5" max="5" width="13.42578125" style="188" customWidth="1"/>
    <col min="6" max="6" width="35.140625" style="188" customWidth="1"/>
    <col min="7" max="7" width="38.28515625" style="188" customWidth="1"/>
    <col min="8" max="8" width="21.7109375" style="188" customWidth="1"/>
    <col min="9" max="9" width="16.7109375" style="188" customWidth="1"/>
    <col min="10" max="10" width="17.5703125" style="188" customWidth="1"/>
    <col min="11" max="11" width="18.5703125" style="188" customWidth="1"/>
    <col min="12" max="12" width="24.28515625" style="188" customWidth="1"/>
    <col min="13" max="13" width="21.42578125" style="188" customWidth="1"/>
    <col min="14" max="14" width="20.140625" style="188" customWidth="1"/>
    <col min="15" max="15" width="40.85546875" style="188" customWidth="1"/>
    <col min="16" max="16" width="24.140625" style="188" customWidth="1"/>
    <col min="17" max="17" width="38" style="188" bestFit="1" customWidth="1"/>
    <col min="18" max="18" width="28" style="721" bestFit="1" customWidth="1"/>
    <col min="19" max="19" width="52.7109375" style="188" customWidth="1"/>
    <col min="20" max="20" width="66.42578125" style="188" customWidth="1"/>
    <col min="21" max="21" width="17.42578125" style="188" customWidth="1"/>
    <col min="22" max="22" width="23.85546875" style="188" customWidth="1"/>
    <col min="23" max="23" width="28.5703125" style="188" customWidth="1"/>
    <col min="24" max="24" width="41" style="188" customWidth="1"/>
    <col min="25" max="25" width="104.42578125" style="188" customWidth="1"/>
    <col min="26" max="26" width="93.5703125" style="188" customWidth="1"/>
    <col min="27" max="27" width="87.85546875" style="188" customWidth="1"/>
    <col min="28" max="28" width="22.85546875" style="188" customWidth="1"/>
    <col min="29" max="29" width="28" style="188" customWidth="1"/>
    <col min="30" max="16384" width="11.42578125" style="188"/>
  </cols>
  <sheetData>
    <row r="1" spans="1:29" s="675" customFormat="1" x14ac:dyDescent="0.25">
      <c r="A1" s="195"/>
      <c r="B1" s="828" t="s">
        <v>505</v>
      </c>
      <c r="C1" s="828"/>
      <c r="D1" s="828"/>
      <c r="E1" s="828"/>
      <c r="F1" s="828"/>
      <c r="G1" s="828"/>
      <c r="H1" s="194"/>
      <c r="I1" s="194"/>
      <c r="J1" s="194"/>
      <c r="K1" s="194"/>
      <c r="L1" s="192"/>
      <c r="M1" s="192"/>
      <c r="N1" s="192"/>
      <c r="O1" s="192"/>
      <c r="P1" s="192"/>
      <c r="Q1" s="192"/>
      <c r="R1" s="193"/>
      <c r="S1" s="192"/>
      <c r="T1" s="192"/>
      <c r="U1" s="192"/>
      <c r="V1" s="192"/>
      <c r="W1" s="192"/>
      <c r="X1" s="192"/>
    </row>
    <row r="2" spans="1:29" s="676" customFormat="1" x14ac:dyDescent="0.25">
      <c r="A2" s="829" t="s">
        <v>504</v>
      </c>
      <c r="B2" s="830"/>
      <c r="C2" s="830"/>
      <c r="D2" s="830"/>
      <c r="E2" s="830"/>
      <c r="F2" s="830"/>
      <c r="G2" s="830"/>
      <c r="H2" s="830"/>
      <c r="I2" s="830"/>
      <c r="J2" s="830"/>
      <c r="K2" s="831"/>
      <c r="L2" s="832" t="s">
        <v>503</v>
      </c>
      <c r="M2" s="833"/>
      <c r="N2" s="834"/>
      <c r="O2" s="832" t="s">
        <v>502</v>
      </c>
      <c r="P2" s="833"/>
      <c r="Q2" s="833"/>
      <c r="R2" s="833"/>
      <c r="S2" s="838" t="s">
        <v>501</v>
      </c>
      <c r="T2" s="838"/>
      <c r="U2" s="838"/>
      <c r="V2" s="838"/>
      <c r="W2" s="838"/>
      <c r="X2" s="838"/>
      <c r="Y2" s="827" t="s">
        <v>562</v>
      </c>
      <c r="Z2" s="827" t="s">
        <v>694</v>
      </c>
      <c r="AA2" s="826" t="s">
        <v>731</v>
      </c>
      <c r="AB2" s="819" t="s">
        <v>965</v>
      </c>
    </row>
    <row r="3" spans="1:29" s="676" customFormat="1" x14ac:dyDescent="0.25">
      <c r="A3" s="842" t="s">
        <v>500</v>
      </c>
      <c r="B3" s="842" t="s">
        <v>499</v>
      </c>
      <c r="C3" s="842" t="s">
        <v>498</v>
      </c>
      <c r="D3" s="842" t="s">
        <v>497</v>
      </c>
      <c r="E3" s="842" t="s">
        <v>496</v>
      </c>
      <c r="F3" s="844" t="s">
        <v>495</v>
      </c>
      <c r="G3" s="839" t="s">
        <v>494</v>
      </c>
      <c r="H3" s="839" t="s">
        <v>493</v>
      </c>
      <c r="I3" s="841" t="s">
        <v>492</v>
      </c>
      <c r="J3" s="841"/>
      <c r="K3" s="841"/>
      <c r="L3" s="835"/>
      <c r="M3" s="836"/>
      <c r="N3" s="837"/>
      <c r="O3" s="835"/>
      <c r="P3" s="836"/>
      <c r="Q3" s="836"/>
      <c r="R3" s="836"/>
      <c r="S3" s="838"/>
      <c r="T3" s="838"/>
      <c r="U3" s="838"/>
      <c r="V3" s="838"/>
      <c r="W3" s="838"/>
      <c r="X3" s="838"/>
      <c r="Y3" s="827"/>
      <c r="Z3" s="827"/>
      <c r="AA3" s="826"/>
      <c r="AB3" s="819"/>
    </row>
    <row r="4" spans="1:29" s="676" customFormat="1" ht="30" x14ac:dyDescent="0.25">
      <c r="A4" s="843"/>
      <c r="B4" s="843"/>
      <c r="C4" s="843"/>
      <c r="D4" s="843"/>
      <c r="E4" s="843"/>
      <c r="F4" s="845"/>
      <c r="G4" s="840"/>
      <c r="H4" s="840"/>
      <c r="I4" s="677" t="s">
        <v>491</v>
      </c>
      <c r="J4" s="678" t="s">
        <v>490</v>
      </c>
      <c r="K4" s="678" t="s">
        <v>489</v>
      </c>
      <c r="L4" s="679" t="s">
        <v>488</v>
      </c>
      <c r="M4" s="679" t="s">
        <v>487</v>
      </c>
      <c r="N4" s="680" t="s">
        <v>486</v>
      </c>
      <c r="O4" s="680" t="s">
        <v>485</v>
      </c>
      <c r="P4" s="680" t="s">
        <v>484</v>
      </c>
      <c r="Q4" s="680" t="s">
        <v>483</v>
      </c>
      <c r="R4" s="681" t="s">
        <v>482</v>
      </c>
      <c r="S4" s="682" t="s">
        <v>481</v>
      </c>
      <c r="T4" s="683" t="s">
        <v>480</v>
      </c>
      <c r="U4" s="683" t="s">
        <v>479</v>
      </c>
      <c r="V4" s="683" t="s">
        <v>478</v>
      </c>
      <c r="W4" s="683" t="s">
        <v>477</v>
      </c>
      <c r="X4" s="683" t="s">
        <v>476</v>
      </c>
      <c r="Y4" s="827"/>
      <c r="Z4" s="827"/>
      <c r="AA4" s="826"/>
      <c r="AB4" s="819"/>
    </row>
    <row r="5" spans="1:29" ht="211.5" customHeight="1" x14ac:dyDescent="0.25">
      <c r="A5" s="368" t="s">
        <v>170</v>
      </c>
      <c r="B5" s="443" t="s">
        <v>475</v>
      </c>
      <c r="C5" s="684" t="s">
        <v>677</v>
      </c>
      <c r="D5" s="685" t="s">
        <v>472</v>
      </c>
      <c r="E5" s="686" t="s">
        <v>471</v>
      </c>
      <c r="F5" s="443" t="s">
        <v>470</v>
      </c>
      <c r="G5" s="687" t="s">
        <v>678</v>
      </c>
      <c r="H5" s="688" t="s">
        <v>284</v>
      </c>
      <c r="I5" s="688" t="s">
        <v>274</v>
      </c>
      <c r="J5" s="688" t="s">
        <v>274</v>
      </c>
      <c r="K5" s="688" t="s">
        <v>274</v>
      </c>
      <c r="L5" s="688" t="s">
        <v>293</v>
      </c>
      <c r="M5" s="688" t="s">
        <v>337</v>
      </c>
      <c r="N5" s="689" t="s">
        <v>367</v>
      </c>
      <c r="O5" s="690" t="s">
        <v>647</v>
      </c>
      <c r="P5" s="691" t="s">
        <v>326</v>
      </c>
      <c r="Q5" s="691" t="s">
        <v>325</v>
      </c>
      <c r="R5" s="692" t="s">
        <v>405</v>
      </c>
      <c r="S5" s="658" t="s">
        <v>359</v>
      </c>
      <c r="T5" s="658" t="s">
        <v>186</v>
      </c>
      <c r="U5" s="693">
        <v>43101</v>
      </c>
      <c r="V5" s="693">
        <v>43465</v>
      </c>
      <c r="W5" s="694" t="s">
        <v>563</v>
      </c>
      <c r="X5" s="695" t="s">
        <v>564</v>
      </c>
      <c r="Y5" s="26" t="s">
        <v>569</v>
      </c>
      <c r="Z5" s="296" t="s">
        <v>704</v>
      </c>
      <c r="AA5" s="669" t="s">
        <v>967</v>
      </c>
      <c r="AB5" s="726" t="s">
        <v>944</v>
      </c>
      <c r="AC5" s="724"/>
    </row>
    <row r="6" spans="1:29" ht="330" x14ac:dyDescent="0.25">
      <c r="A6" s="848" t="s">
        <v>172</v>
      </c>
      <c r="B6" s="696" t="s">
        <v>423</v>
      </c>
      <c r="C6" s="685" t="s">
        <v>453</v>
      </c>
      <c r="D6" s="697" t="s">
        <v>452</v>
      </c>
      <c r="E6" s="698" t="s">
        <v>451</v>
      </c>
      <c r="F6" s="443" t="s">
        <v>450</v>
      </c>
      <c r="G6" s="699" t="s">
        <v>449</v>
      </c>
      <c r="H6" s="688" t="s">
        <v>284</v>
      </c>
      <c r="I6" s="688"/>
      <c r="J6" s="688"/>
      <c r="K6" s="688" t="s">
        <v>274</v>
      </c>
      <c r="L6" s="688" t="s">
        <v>300</v>
      </c>
      <c r="M6" s="688" t="s">
        <v>292</v>
      </c>
      <c r="N6" s="700" t="s">
        <v>367</v>
      </c>
      <c r="O6" s="690" t="s">
        <v>448</v>
      </c>
      <c r="P6" s="658" t="s">
        <v>281</v>
      </c>
      <c r="Q6" s="658" t="s">
        <v>280</v>
      </c>
      <c r="R6" s="700" t="s">
        <v>320</v>
      </c>
      <c r="S6" s="701" t="s">
        <v>447</v>
      </c>
      <c r="T6" s="701" t="s">
        <v>446</v>
      </c>
      <c r="U6" s="693" t="s">
        <v>445</v>
      </c>
      <c r="V6" s="693" t="s">
        <v>444</v>
      </c>
      <c r="W6" s="701" t="s">
        <v>443</v>
      </c>
      <c r="X6" s="701" t="s">
        <v>442</v>
      </c>
      <c r="Y6" s="294" t="s">
        <v>592</v>
      </c>
      <c r="Z6" s="294" t="s">
        <v>705</v>
      </c>
      <c r="AA6" s="669" t="s">
        <v>952</v>
      </c>
      <c r="AB6" s="674" t="s">
        <v>944</v>
      </c>
    </row>
    <row r="7" spans="1:29" ht="150" x14ac:dyDescent="0.25">
      <c r="A7" s="849"/>
      <c r="B7" s="696" t="s">
        <v>423</v>
      </c>
      <c r="C7" s="699" t="s">
        <v>438</v>
      </c>
      <c r="D7" s="697" t="s">
        <v>437</v>
      </c>
      <c r="E7" s="698" t="s">
        <v>436</v>
      </c>
      <c r="F7" s="702" t="s">
        <v>435</v>
      </c>
      <c r="G7" s="699" t="s">
        <v>434</v>
      </c>
      <c r="H7" s="688" t="s">
        <v>284</v>
      </c>
      <c r="I7" s="688" t="s">
        <v>274</v>
      </c>
      <c r="J7" s="688" t="s">
        <v>274</v>
      </c>
      <c r="K7" s="688"/>
      <c r="L7" s="688" t="s">
        <v>421</v>
      </c>
      <c r="M7" s="688" t="s">
        <v>292</v>
      </c>
      <c r="N7" s="703" t="s">
        <v>279</v>
      </c>
      <c r="O7" s="690" t="s">
        <v>433</v>
      </c>
      <c r="P7" s="658" t="s">
        <v>281</v>
      </c>
      <c r="Q7" s="658" t="s">
        <v>280</v>
      </c>
      <c r="R7" s="703" t="s">
        <v>279</v>
      </c>
      <c r="S7" s="701" t="s">
        <v>186</v>
      </c>
      <c r="T7" s="701" t="s">
        <v>186</v>
      </c>
      <c r="U7" s="693">
        <v>43101</v>
      </c>
      <c r="V7" s="693">
        <v>43465</v>
      </c>
      <c r="W7" s="701" t="s">
        <v>432</v>
      </c>
      <c r="X7" s="701" t="s">
        <v>424</v>
      </c>
      <c r="Y7" s="294" t="s">
        <v>565</v>
      </c>
      <c r="Z7" s="294" t="s">
        <v>706</v>
      </c>
      <c r="AA7" s="670" t="s">
        <v>953</v>
      </c>
      <c r="AB7" s="674" t="s">
        <v>944</v>
      </c>
    </row>
    <row r="8" spans="1:29" ht="135" x14ac:dyDescent="0.25">
      <c r="A8" s="849"/>
      <c r="B8" s="696" t="s">
        <v>423</v>
      </c>
      <c r="C8" s="704" t="s">
        <v>431</v>
      </c>
      <c r="D8" s="697" t="s">
        <v>430</v>
      </c>
      <c r="E8" s="698" t="s">
        <v>429</v>
      </c>
      <c r="F8" s="702" t="s">
        <v>428</v>
      </c>
      <c r="G8" s="704" t="s">
        <v>427</v>
      </c>
      <c r="H8" s="688" t="s">
        <v>284</v>
      </c>
      <c r="I8" s="688"/>
      <c r="J8" s="688" t="s">
        <v>274</v>
      </c>
      <c r="K8" s="688"/>
      <c r="L8" s="688" t="s">
        <v>421</v>
      </c>
      <c r="M8" s="688" t="s">
        <v>292</v>
      </c>
      <c r="N8" s="703" t="s">
        <v>279</v>
      </c>
      <c r="O8" s="690" t="s">
        <v>426</v>
      </c>
      <c r="P8" s="688" t="s">
        <v>281</v>
      </c>
      <c r="Q8" s="688" t="s">
        <v>280</v>
      </c>
      <c r="R8" s="703" t="s">
        <v>279</v>
      </c>
      <c r="S8" s="701" t="s">
        <v>186</v>
      </c>
      <c r="T8" s="701" t="s">
        <v>186</v>
      </c>
      <c r="U8" s="693">
        <v>43101</v>
      </c>
      <c r="V8" s="693">
        <v>43465</v>
      </c>
      <c r="W8" s="701" t="s">
        <v>425</v>
      </c>
      <c r="X8" s="701" t="s">
        <v>424</v>
      </c>
      <c r="Y8" s="294" t="s">
        <v>648</v>
      </c>
      <c r="Z8" s="294" t="s">
        <v>699</v>
      </c>
      <c r="AA8" s="670" t="s">
        <v>961</v>
      </c>
      <c r="AB8" s="722" t="s">
        <v>944</v>
      </c>
      <c r="AC8" s="724"/>
    </row>
    <row r="9" spans="1:29" ht="264" customHeight="1" x14ac:dyDescent="0.25">
      <c r="A9" s="688" t="s">
        <v>171</v>
      </c>
      <c r="B9" s="696" t="s">
        <v>726</v>
      </c>
      <c r="C9" s="687" t="s">
        <v>714</v>
      </c>
      <c r="D9" s="705" t="s">
        <v>715</v>
      </c>
      <c r="E9" s="706" t="s">
        <v>417</v>
      </c>
      <c r="F9" s="701" t="s">
        <v>716</v>
      </c>
      <c r="G9" s="707" t="s">
        <v>717</v>
      </c>
      <c r="H9" s="708" t="s">
        <v>284</v>
      </c>
      <c r="I9" s="708"/>
      <c r="J9" s="708" t="s">
        <v>274</v>
      </c>
      <c r="K9" s="708" t="s">
        <v>274</v>
      </c>
      <c r="L9" s="708" t="s">
        <v>273</v>
      </c>
      <c r="M9" s="708" t="s">
        <v>337</v>
      </c>
      <c r="N9" s="709" t="s">
        <v>718</v>
      </c>
      <c r="O9" s="707" t="s">
        <v>719</v>
      </c>
      <c r="P9" s="710" t="s">
        <v>326</v>
      </c>
      <c r="Q9" s="710" t="s">
        <v>325</v>
      </c>
      <c r="R9" s="711" t="s">
        <v>291</v>
      </c>
      <c r="S9" s="701" t="s">
        <v>720</v>
      </c>
      <c r="T9" s="701" t="s">
        <v>721</v>
      </c>
      <c r="U9" s="693" t="s">
        <v>722</v>
      </c>
      <c r="V9" s="693" t="s">
        <v>723</v>
      </c>
      <c r="W9" s="701" t="s">
        <v>724</v>
      </c>
      <c r="X9" s="712" t="s">
        <v>725</v>
      </c>
      <c r="Y9" s="294"/>
      <c r="Z9" s="294" t="s">
        <v>727</v>
      </c>
      <c r="AA9" s="670" t="s">
        <v>962</v>
      </c>
      <c r="AB9" s="722" t="s">
        <v>944</v>
      </c>
      <c r="AC9" s="723"/>
    </row>
    <row r="10" spans="1:29" ht="388.5" customHeight="1" x14ac:dyDescent="0.25">
      <c r="A10" s="713" t="s">
        <v>173</v>
      </c>
      <c r="B10" s="443" t="s">
        <v>410</v>
      </c>
      <c r="C10" s="687" t="s">
        <v>649</v>
      </c>
      <c r="D10" s="705" t="s">
        <v>409</v>
      </c>
      <c r="E10" s="698" t="s">
        <v>408</v>
      </c>
      <c r="F10" s="707" t="s">
        <v>407</v>
      </c>
      <c r="G10" s="707" t="s">
        <v>406</v>
      </c>
      <c r="H10" s="710" t="s">
        <v>284</v>
      </c>
      <c r="I10" s="710" t="s">
        <v>274</v>
      </c>
      <c r="J10" s="688" t="s">
        <v>274</v>
      </c>
      <c r="K10" s="688" t="s">
        <v>274</v>
      </c>
      <c r="L10" s="688" t="s">
        <v>316</v>
      </c>
      <c r="M10" s="688" t="s">
        <v>310</v>
      </c>
      <c r="N10" s="714" t="s">
        <v>283</v>
      </c>
      <c r="O10" s="624" t="s">
        <v>185</v>
      </c>
      <c r="P10" s="658" t="s">
        <v>326</v>
      </c>
      <c r="Q10" s="658" t="s">
        <v>325</v>
      </c>
      <c r="R10" s="692" t="s">
        <v>405</v>
      </c>
      <c r="S10" s="701" t="s">
        <v>404</v>
      </c>
      <c r="T10" s="701" t="s">
        <v>650</v>
      </c>
      <c r="U10" s="693" t="s">
        <v>403</v>
      </c>
      <c r="V10" s="693" t="s">
        <v>402</v>
      </c>
      <c r="W10" s="701" t="s">
        <v>651</v>
      </c>
      <c r="X10" s="701" t="s">
        <v>652</v>
      </c>
      <c r="Y10" s="294" t="s">
        <v>566</v>
      </c>
      <c r="Z10" s="333" t="s">
        <v>707</v>
      </c>
      <c r="AA10" s="671" t="s">
        <v>814</v>
      </c>
      <c r="AB10" s="674" t="s">
        <v>944</v>
      </c>
    </row>
    <row r="11" spans="1:29" ht="409.5" x14ac:dyDescent="0.25">
      <c r="A11" s="848" t="s">
        <v>174</v>
      </c>
      <c r="B11" s="848" t="s">
        <v>397</v>
      </c>
      <c r="C11" s="846" t="s">
        <v>180</v>
      </c>
      <c r="D11" s="851" t="s">
        <v>392</v>
      </c>
      <c r="E11" s="846" t="s">
        <v>391</v>
      </c>
      <c r="F11" s="846" t="s">
        <v>390</v>
      </c>
      <c r="G11" s="846" t="s">
        <v>653</v>
      </c>
      <c r="H11" s="846" t="s">
        <v>284</v>
      </c>
      <c r="I11" s="846" t="s">
        <v>274</v>
      </c>
      <c r="J11" s="846" t="s">
        <v>274</v>
      </c>
      <c r="K11" s="846"/>
      <c r="L11" s="846" t="s">
        <v>300</v>
      </c>
      <c r="M11" s="846" t="s">
        <v>292</v>
      </c>
      <c r="N11" s="846" t="s">
        <v>367</v>
      </c>
      <c r="O11" s="846" t="s">
        <v>389</v>
      </c>
      <c r="P11" s="846" t="s">
        <v>326</v>
      </c>
      <c r="Q11" s="846" t="s">
        <v>325</v>
      </c>
      <c r="R11" s="846" t="s">
        <v>291</v>
      </c>
      <c r="S11" s="846" t="s">
        <v>654</v>
      </c>
      <c r="T11" s="846" t="s">
        <v>655</v>
      </c>
      <c r="U11" s="846" t="s">
        <v>388</v>
      </c>
      <c r="V11" s="846" t="s">
        <v>387</v>
      </c>
      <c r="W11" s="846" t="s">
        <v>386</v>
      </c>
      <c r="X11" s="846" t="s">
        <v>656</v>
      </c>
      <c r="Y11" s="853" t="s">
        <v>657</v>
      </c>
      <c r="Z11" s="367" t="s">
        <v>945</v>
      </c>
      <c r="AA11" s="823" t="s">
        <v>963</v>
      </c>
      <c r="AB11" s="820" t="s">
        <v>944</v>
      </c>
    </row>
    <row r="12" spans="1:29" ht="321.75" customHeight="1" x14ac:dyDescent="0.25">
      <c r="A12" s="849"/>
      <c r="B12" s="849"/>
      <c r="C12" s="847"/>
      <c r="D12" s="852"/>
      <c r="E12" s="847"/>
      <c r="F12" s="847"/>
      <c r="G12" s="847"/>
      <c r="H12" s="847"/>
      <c r="I12" s="847"/>
      <c r="J12" s="847"/>
      <c r="K12" s="847"/>
      <c r="L12" s="847"/>
      <c r="M12" s="847"/>
      <c r="N12" s="847"/>
      <c r="O12" s="847"/>
      <c r="P12" s="847"/>
      <c r="Q12" s="847"/>
      <c r="R12" s="847"/>
      <c r="S12" s="847"/>
      <c r="T12" s="847"/>
      <c r="U12" s="847"/>
      <c r="V12" s="847"/>
      <c r="W12" s="847"/>
      <c r="X12" s="847"/>
      <c r="Y12" s="853"/>
      <c r="Z12" s="297" t="s">
        <v>946</v>
      </c>
      <c r="AA12" s="824"/>
      <c r="AB12" s="820"/>
    </row>
    <row r="13" spans="1:29" ht="330" customHeight="1" x14ac:dyDescent="0.25">
      <c r="A13" s="849"/>
      <c r="B13" s="849"/>
      <c r="C13" s="846" t="s">
        <v>658</v>
      </c>
      <c r="D13" s="851" t="s">
        <v>385</v>
      </c>
      <c r="E13" s="846" t="s">
        <v>384</v>
      </c>
      <c r="F13" s="846" t="s">
        <v>659</v>
      </c>
      <c r="G13" s="846" t="s">
        <v>660</v>
      </c>
      <c r="H13" s="846" t="s">
        <v>284</v>
      </c>
      <c r="I13" s="846" t="s">
        <v>274</v>
      </c>
      <c r="J13" s="846" t="s">
        <v>274</v>
      </c>
      <c r="K13" s="846" t="s">
        <v>274</v>
      </c>
      <c r="L13" s="846" t="s">
        <v>300</v>
      </c>
      <c r="M13" s="846" t="s">
        <v>292</v>
      </c>
      <c r="N13" s="846" t="s">
        <v>367</v>
      </c>
      <c r="O13" s="846" t="s">
        <v>383</v>
      </c>
      <c r="P13" s="846" t="s">
        <v>281</v>
      </c>
      <c r="Q13" s="846" t="s">
        <v>280</v>
      </c>
      <c r="R13" s="846" t="s">
        <v>320</v>
      </c>
      <c r="S13" s="846" t="s">
        <v>661</v>
      </c>
      <c r="T13" s="846" t="s">
        <v>662</v>
      </c>
      <c r="U13" s="846" t="s">
        <v>382</v>
      </c>
      <c r="V13" s="846" t="s">
        <v>381</v>
      </c>
      <c r="W13" s="846" t="s">
        <v>380</v>
      </c>
      <c r="X13" s="846" t="s">
        <v>379</v>
      </c>
      <c r="Y13" s="853"/>
      <c r="Z13" s="367" t="s">
        <v>947</v>
      </c>
      <c r="AA13" s="825" t="s">
        <v>810</v>
      </c>
      <c r="AB13" s="820" t="s">
        <v>944</v>
      </c>
    </row>
    <row r="14" spans="1:29" ht="291.75" customHeight="1" x14ac:dyDescent="0.25">
      <c r="A14" s="850"/>
      <c r="B14" s="850"/>
      <c r="C14" s="847"/>
      <c r="D14" s="852"/>
      <c r="E14" s="847"/>
      <c r="F14" s="847"/>
      <c r="G14" s="847"/>
      <c r="H14" s="847"/>
      <c r="I14" s="847"/>
      <c r="J14" s="847"/>
      <c r="K14" s="847"/>
      <c r="L14" s="847"/>
      <c r="M14" s="847"/>
      <c r="N14" s="847"/>
      <c r="O14" s="847"/>
      <c r="P14" s="847"/>
      <c r="Q14" s="847"/>
      <c r="R14" s="847"/>
      <c r="S14" s="847"/>
      <c r="T14" s="847"/>
      <c r="U14" s="847"/>
      <c r="V14" s="847"/>
      <c r="W14" s="847"/>
      <c r="X14" s="847"/>
      <c r="Y14" s="853"/>
      <c r="Z14" s="298" t="s">
        <v>948</v>
      </c>
      <c r="AA14" s="825"/>
      <c r="AB14" s="820"/>
    </row>
    <row r="15" spans="1:29" ht="225.75" thickBot="1" x14ac:dyDescent="0.3">
      <c r="A15" s="713" t="s">
        <v>175</v>
      </c>
      <c r="B15" s="443" t="s">
        <v>378</v>
      </c>
      <c r="C15" s="707" t="s">
        <v>371</v>
      </c>
      <c r="D15" s="705" t="s">
        <v>370</v>
      </c>
      <c r="E15" s="698" t="s">
        <v>369</v>
      </c>
      <c r="F15" s="443" t="s">
        <v>663</v>
      </c>
      <c r="G15" s="707" t="s">
        <v>368</v>
      </c>
      <c r="H15" s="688" t="s">
        <v>284</v>
      </c>
      <c r="I15" s="710" t="s">
        <v>274</v>
      </c>
      <c r="J15" s="710"/>
      <c r="K15" s="710"/>
      <c r="L15" s="688" t="s">
        <v>300</v>
      </c>
      <c r="M15" s="688" t="s">
        <v>292</v>
      </c>
      <c r="N15" s="689" t="s">
        <v>367</v>
      </c>
      <c r="O15" s="624" t="s">
        <v>366</v>
      </c>
      <c r="P15" s="658" t="s">
        <v>326</v>
      </c>
      <c r="Q15" s="658" t="s">
        <v>325</v>
      </c>
      <c r="R15" s="715" t="s">
        <v>291</v>
      </c>
      <c r="S15" s="701" t="s">
        <v>365</v>
      </c>
      <c r="T15" s="701" t="s">
        <v>364</v>
      </c>
      <c r="U15" s="693" t="s">
        <v>363</v>
      </c>
      <c r="V15" s="693" t="s">
        <v>362</v>
      </c>
      <c r="W15" s="708" t="s">
        <v>357</v>
      </c>
      <c r="X15" s="701" t="s">
        <v>361</v>
      </c>
      <c r="Y15" s="294" t="s">
        <v>664</v>
      </c>
      <c r="Z15" s="335" t="s">
        <v>700</v>
      </c>
      <c r="AA15" s="672" t="s">
        <v>813</v>
      </c>
      <c r="AB15" s="674" t="s">
        <v>944</v>
      </c>
    </row>
    <row r="16" spans="1:29" s="191" customFormat="1" ht="390.75" thickBot="1" x14ac:dyDescent="0.3">
      <c r="A16" s="368" t="s">
        <v>176</v>
      </c>
      <c r="B16" s="443" t="s">
        <v>352</v>
      </c>
      <c r="C16" s="438" t="s">
        <v>351</v>
      </c>
      <c r="D16" s="705" t="s">
        <v>182</v>
      </c>
      <c r="E16" s="716" t="s">
        <v>350</v>
      </c>
      <c r="F16" s="443" t="s">
        <v>349</v>
      </c>
      <c r="G16" s="438" t="s">
        <v>348</v>
      </c>
      <c r="H16" s="688" t="s">
        <v>284</v>
      </c>
      <c r="I16" s="688" t="s">
        <v>330</v>
      </c>
      <c r="J16" s="688" t="s">
        <v>330</v>
      </c>
      <c r="K16" s="688"/>
      <c r="L16" s="688" t="s">
        <v>347</v>
      </c>
      <c r="M16" s="688" t="s">
        <v>292</v>
      </c>
      <c r="N16" s="700" t="s">
        <v>346</v>
      </c>
      <c r="O16" s="624" t="s">
        <v>665</v>
      </c>
      <c r="P16" s="658" t="s">
        <v>281</v>
      </c>
      <c r="Q16" s="658" t="s">
        <v>280</v>
      </c>
      <c r="R16" s="715" t="s">
        <v>291</v>
      </c>
      <c r="S16" s="26" t="s">
        <v>345</v>
      </c>
      <c r="T16" s="694" t="s">
        <v>344</v>
      </c>
      <c r="U16" s="717" t="s">
        <v>343</v>
      </c>
      <c r="V16" s="717" t="s">
        <v>342</v>
      </c>
      <c r="W16" s="718" t="s">
        <v>341</v>
      </c>
      <c r="X16" s="694" t="s">
        <v>340</v>
      </c>
      <c r="Y16" s="294" t="s">
        <v>567</v>
      </c>
      <c r="Z16" s="299" t="s">
        <v>949</v>
      </c>
      <c r="AA16" s="673" t="s">
        <v>964</v>
      </c>
      <c r="AB16" s="674" t="s">
        <v>944</v>
      </c>
    </row>
    <row r="17" spans="1:28" ht="409.5" x14ac:dyDescent="0.25">
      <c r="A17" s="713" t="s">
        <v>177</v>
      </c>
      <c r="B17" s="688" t="s">
        <v>329</v>
      </c>
      <c r="C17" s="707" t="s">
        <v>181</v>
      </c>
      <c r="D17" s="705" t="s">
        <v>324</v>
      </c>
      <c r="E17" s="716" t="s">
        <v>323</v>
      </c>
      <c r="F17" s="443" t="s">
        <v>322</v>
      </c>
      <c r="G17" s="707" t="s">
        <v>321</v>
      </c>
      <c r="H17" s="688" t="s">
        <v>284</v>
      </c>
      <c r="I17" s="688" t="s">
        <v>274</v>
      </c>
      <c r="J17" s="688"/>
      <c r="K17" s="688"/>
      <c r="L17" s="688" t="s">
        <v>316</v>
      </c>
      <c r="M17" s="688" t="s">
        <v>292</v>
      </c>
      <c r="N17" s="700" t="s">
        <v>320</v>
      </c>
      <c r="O17" s="624" t="s">
        <v>666</v>
      </c>
      <c r="P17" s="658" t="s">
        <v>281</v>
      </c>
      <c r="Q17" s="658" t="s">
        <v>280</v>
      </c>
      <c r="R17" s="692" t="s">
        <v>279</v>
      </c>
      <c r="S17" s="701" t="s">
        <v>319</v>
      </c>
      <c r="T17" s="694"/>
      <c r="U17" s="717"/>
      <c r="V17" s="717"/>
      <c r="W17" s="718"/>
      <c r="X17" s="694"/>
      <c r="Y17" s="294" t="s">
        <v>568</v>
      </c>
      <c r="Z17" s="296" t="s">
        <v>701</v>
      </c>
      <c r="AA17" s="669" t="s">
        <v>815</v>
      </c>
      <c r="AB17" s="674" t="s">
        <v>944</v>
      </c>
    </row>
    <row r="18" spans="1:28" ht="260.25" customHeight="1" x14ac:dyDescent="0.25">
      <c r="A18" s="848" t="s">
        <v>178</v>
      </c>
      <c r="B18" s="848" t="s">
        <v>318</v>
      </c>
      <c r="C18" s="848" t="s">
        <v>667</v>
      </c>
      <c r="D18" s="855" t="s">
        <v>183</v>
      </c>
      <c r="E18" s="848" t="s">
        <v>314</v>
      </c>
      <c r="F18" s="848" t="s">
        <v>313</v>
      </c>
      <c r="G18" s="848" t="s">
        <v>312</v>
      </c>
      <c r="H18" s="848" t="s">
        <v>284</v>
      </c>
      <c r="I18" s="848" t="s">
        <v>274</v>
      </c>
      <c r="J18" s="848" t="s">
        <v>274</v>
      </c>
      <c r="K18" s="848"/>
      <c r="L18" s="848" t="s">
        <v>311</v>
      </c>
      <c r="M18" s="848" t="s">
        <v>310</v>
      </c>
      <c r="N18" s="848" t="s">
        <v>308</v>
      </c>
      <c r="O18" s="848" t="s">
        <v>309</v>
      </c>
      <c r="P18" s="848" t="s">
        <v>299</v>
      </c>
      <c r="Q18" s="848" t="s">
        <v>298</v>
      </c>
      <c r="R18" s="848" t="s">
        <v>308</v>
      </c>
      <c r="S18" s="848" t="s">
        <v>668</v>
      </c>
      <c r="T18" s="848" t="s">
        <v>307</v>
      </c>
      <c r="U18" s="848" t="s">
        <v>306</v>
      </c>
      <c r="V18" s="848" t="s">
        <v>305</v>
      </c>
      <c r="W18" s="848" t="s">
        <v>304</v>
      </c>
      <c r="X18" s="848" t="s">
        <v>303</v>
      </c>
      <c r="Y18" s="854" t="s">
        <v>669</v>
      </c>
      <c r="Z18" s="367" t="s">
        <v>950</v>
      </c>
      <c r="AA18" s="821" t="s">
        <v>811</v>
      </c>
      <c r="AB18" s="820" t="s">
        <v>944</v>
      </c>
    </row>
    <row r="19" spans="1:28" ht="58.5" customHeight="1" x14ac:dyDescent="0.25">
      <c r="A19" s="850"/>
      <c r="B19" s="850"/>
      <c r="C19" s="850"/>
      <c r="D19" s="856"/>
      <c r="E19" s="850"/>
      <c r="F19" s="850"/>
      <c r="G19" s="850"/>
      <c r="H19" s="850"/>
      <c r="I19" s="850"/>
      <c r="J19" s="850"/>
      <c r="K19" s="850"/>
      <c r="L19" s="850"/>
      <c r="M19" s="850"/>
      <c r="N19" s="850"/>
      <c r="O19" s="850"/>
      <c r="P19" s="850"/>
      <c r="Q19" s="850"/>
      <c r="R19" s="850"/>
      <c r="S19" s="850"/>
      <c r="T19" s="850"/>
      <c r="U19" s="850"/>
      <c r="V19" s="850"/>
      <c r="W19" s="850"/>
      <c r="X19" s="850"/>
      <c r="Y19" s="854"/>
      <c r="Z19" s="367" t="s">
        <v>951</v>
      </c>
      <c r="AA19" s="822"/>
      <c r="AB19" s="820"/>
    </row>
    <row r="20" spans="1:28" ht="375" x14ac:dyDescent="0.25">
      <c r="A20" s="746" t="s">
        <v>179</v>
      </c>
      <c r="B20" s="848" t="s">
        <v>302</v>
      </c>
      <c r="C20" s="719" t="s">
        <v>297</v>
      </c>
      <c r="D20" s="705" t="s">
        <v>184</v>
      </c>
      <c r="E20" s="716" t="s">
        <v>296</v>
      </c>
      <c r="F20" s="443" t="s">
        <v>295</v>
      </c>
      <c r="G20" s="719" t="s">
        <v>294</v>
      </c>
      <c r="H20" s="688" t="s">
        <v>284</v>
      </c>
      <c r="I20" s="688" t="s">
        <v>274</v>
      </c>
      <c r="J20" s="688"/>
      <c r="K20" s="688"/>
      <c r="L20" s="688" t="s">
        <v>293</v>
      </c>
      <c r="M20" s="688" t="s">
        <v>292</v>
      </c>
      <c r="N20" s="714" t="s">
        <v>291</v>
      </c>
      <c r="O20" s="690" t="s">
        <v>670</v>
      </c>
      <c r="P20" s="658" t="s">
        <v>281</v>
      </c>
      <c r="Q20" s="658" t="s">
        <v>280</v>
      </c>
      <c r="R20" s="692" t="s">
        <v>279</v>
      </c>
      <c r="S20" s="701" t="s">
        <v>671</v>
      </c>
      <c r="T20" s="701" t="s">
        <v>672</v>
      </c>
      <c r="U20" s="693" t="s">
        <v>290</v>
      </c>
      <c r="V20" s="693" t="s">
        <v>289</v>
      </c>
      <c r="W20" s="701" t="s">
        <v>673</v>
      </c>
      <c r="X20" s="701" t="s">
        <v>674</v>
      </c>
      <c r="Y20" s="294" t="s">
        <v>591</v>
      </c>
      <c r="Z20" s="296" t="s">
        <v>702</v>
      </c>
      <c r="AA20" s="669" t="s">
        <v>812</v>
      </c>
      <c r="AB20" s="674" t="s">
        <v>944</v>
      </c>
    </row>
    <row r="21" spans="1:28" ht="195" x14ac:dyDescent="0.25">
      <c r="A21" s="746"/>
      <c r="B21" s="850"/>
      <c r="C21" s="719" t="s">
        <v>675</v>
      </c>
      <c r="D21" s="705" t="s">
        <v>288</v>
      </c>
      <c r="E21" s="716" t="s">
        <v>287</v>
      </c>
      <c r="F21" s="443" t="s">
        <v>286</v>
      </c>
      <c r="G21" s="707" t="s">
        <v>285</v>
      </c>
      <c r="H21" s="688" t="s">
        <v>284</v>
      </c>
      <c r="I21" s="688" t="s">
        <v>274</v>
      </c>
      <c r="J21" s="688"/>
      <c r="K21" s="688"/>
      <c r="L21" s="688" t="s">
        <v>273</v>
      </c>
      <c r="M21" s="688" t="s">
        <v>272</v>
      </c>
      <c r="N21" s="714" t="s">
        <v>283</v>
      </c>
      <c r="O21" s="690" t="s">
        <v>282</v>
      </c>
      <c r="P21" s="658" t="s">
        <v>281</v>
      </c>
      <c r="Q21" s="658" t="s">
        <v>280</v>
      </c>
      <c r="R21" s="692" t="s">
        <v>279</v>
      </c>
      <c r="S21" s="701" t="s">
        <v>278</v>
      </c>
      <c r="T21" s="701" t="s">
        <v>277</v>
      </c>
      <c r="U21" s="693">
        <v>43160</v>
      </c>
      <c r="V21" s="693">
        <v>43465</v>
      </c>
      <c r="W21" s="701" t="s">
        <v>676</v>
      </c>
      <c r="X21" s="701" t="s">
        <v>276</v>
      </c>
      <c r="Y21" s="294" t="s">
        <v>591</v>
      </c>
      <c r="Z21" s="296" t="s">
        <v>703</v>
      </c>
      <c r="AA21" s="669" t="s">
        <v>812</v>
      </c>
      <c r="AB21" s="674" t="s">
        <v>944</v>
      </c>
    </row>
    <row r="22" spans="1:28" x14ac:dyDescent="0.25">
      <c r="D22" s="720"/>
      <c r="Y22" s="295"/>
      <c r="Z22" s="295"/>
      <c r="AA22" s="295"/>
    </row>
    <row r="23" spans="1:28" x14ac:dyDescent="0.25">
      <c r="D23" s="720"/>
      <c r="Y23" s="295"/>
      <c r="Z23" s="295"/>
      <c r="AA23" s="295"/>
    </row>
    <row r="24" spans="1:28" x14ac:dyDescent="0.25">
      <c r="D24" s="720"/>
      <c r="Y24" s="295"/>
      <c r="Z24" s="295"/>
      <c r="AA24" s="295"/>
    </row>
    <row r="25" spans="1:28" x14ac:dyDescent="0.25">
      <c r="D25" s="720"/>
      <c r="Y25" s="295"/>
      <c r="Z25" s="295"/>
      <c r="AA25" s="295"/>
    </row>
    <row r="26" spans="1:28" x14ac:dyDescent="0.25">
      <c r="D26" s="720"/>
      <c r="Y26" s="295"/>
      <c r="Z26" s="295"/>
      <c r="AA26" s="295"/>
    </row>
    <row r="27" spans="1:28" x14ac:dyDescent="0.25">
      <c r="D27" s="720"/>
      <c r="Y27" s="295"/>
      <c r="Z27" s="295"/>
      <c r="AA27" s="295"/>
    </row>
    <row r="28" spans="1:28" x14ac:dyDescent="0.25">
      <c r="Y28" s="295"/>
      <c r="Z28" s="295"/>
      <c r="AA28" s="295"/>
    </row>
    <row r="29" spans="1:28" x14ac:dyDescent="0.25">
      <c r="Y29" s="295"/>
      <c r="Z29" s="295"/>
      <c r="AA29" s="295"/>
    </row>
    <row r="30" spans="1:28" x14ac:dyDescent="0.25">
      <c r="Y30" s="295"/>
      <c r="Z30" s="295"/>
      <c r="AA30" s="295"/>
    </row>
    <row r="31" spans="1:28" x14ac:dyDescent="0.25">
      <c r="Y31" s="295"/>
      <c r="Z31" s="295"/>
      <c r="AA31" s="295"/>
    </row>
    <row r="32" spans="1:28" x14ac:dyDescent="0.25">
      <c r="Y32" s="295"/>
      <c r="Z32" s="295"/>
      <c r="AA32" s="295"/>
    </row>
    <row r="33" spans="25:27" x14ac:dyDescent="0.25">
      <c r="Y33" s="295"/>
      <c r="Z33" s="295"/>
      <c r="AA33" s="295"/>
    </row>
    <row r="34" spans="25:27" x14ac:dyDescent="0.25">
      <c r="Y34" s="295"/>
      <c r="Z34" s="295"/>
      <c r="AA34" s="295"/>
    </row>
    <row r="35" spans="25:27" x14ac:dyDescent="0.25">
      <c r="Y35" s="295"/>
    </row>
    <row r="36" spans="25:27" x14ac:dyDescent="0.25">
      <c r="Y36" s="295"/>
    </row>
  </sheetData>
  <mergeCells count="99">
    <mergeCell ref="C18:C19"/>
    <mergeCell ref="D18:D19"/>
    <mergeCell ref="E18:E19"/>
    <mergeCell ref="W18:W19"/>
    <mergeCell ref="X18:X19"/>
    <mergeCell ref="F18:F19"/>
    <mergeCell ref="G18:G19"/>
    <mergeCell ref="T18:T19"/>
    <mergeCell ref="U18:U19"/>
    <mergeCell ref="V18:V19"/>
    <mergeCell ref="M18:M19"/>
    <mergeCell ref="A6:A8"/>
    <mergeCell ref="A20:A21"/>
    <mergeCell ref="B20:B21"/>
    <mergeCell ref="A18:A19"/>
    <mergeCell ref="B18:B19"/>
    <mergeCell ref="H13:H14"/>
    <mergeCell ref="I13:I14"/>
    <mergeCell ref="J13:J14"/>
    <mergeCell ref="P13:P14"/>
    <mergeCell ref="H18:H19"/>
    <mergeCell ref="I18:I19"/>
    <mergeCell ref="J18:J19"/>
    <mergeCell ref="K18:K19"/>
    <mergeCell ref="L18:L19"/>
    <mergeCell ref="Y18:Y19"/>
    <mergeCell ref="N18:N19"/>
    <mergeCell ref="O18:O19"/>
    <mergeCell ref="P18:P19"/>
    <mergeCell ref="Q18:Q19"/>
    <mergeCell ref="R18:R19"/>
    <mergeCell ref="S18:S19"/>
    <mergeCell ref="Y11:Y14"/>
    <mergeCell ref="V13:V14"/>
    <mergeCell ref="W13:W14"/>
    <mergeCell ref="X13:X14"/>
    <mergeCell ref="T13:T14"/>
    <mergeCell ref="U13:U14"/>
    <mergeCell ref="X11:X12"/>
    <mergeCell ref="T11:T12"/>
    <mergeCell ref="U11:U12"/>
    <mergeCell ref="V11:V12"/>
    <mergeCell ref="W11:W12"/>
    <mergeCell ref="G13:G14"/>
    <mergeCell ref="R11:R12"/>
    <mergeCell ref="S11:S12"/>
    <mergeCell ref="L13:L14"/>
    <mergeCell ref="M13:M14"/>
    <mergeCell ref="N13:N14"/>
    <mergeCell ref="O13:O14"/>
    <mergeCell ref="N11:N12"/>
    <mergeCell ref="O11:O12"/>
    <mergeCell ref="P11:P12"/>
    <mergeCell ref="Q11:Q12"/>
    <mergeCell ref="L11:L12"/>
    <mergeCell ref="M11:M12"/>
    <mergeCell ref="Q13:Q14"/>
    <mergeCell ref="R13:R14"/>
    <mergeCell ref="S13:S14"/>
    <mergeCell ref="K11:K12"/>
    <mergeCell ref="A11:A14"/>
    <mergeCell ref="B11:B14"/>
    <mergeCell ref="C11:C12"/>
    <mergeCell ref="D11:D12"/>
    <mergeCell ref="E11:E12"/>
    <mergeCell ref="F11:F12"/>
    <mergeCell ref="G11:G12"/>
    <mergeCell ref="H11:H12"/>
    <mergeCell ref="I11:I12"/>
    <mergeCell ref="J11:J12"/>
    <mergeCell ref="K13:K14"/>
    <mergeCell ref="C13:C14"/>
    <mergeCell ref="D13:D14"/>
    <mergeCell ref="E13:E14"/>
    <mergeCell ref="F13:F14"/>
    <mergeCell ref="Z2:Z4"/>
    <mergeCell ref="B1:G1"/>
    <mergeCell ref="A2:K2"/>
    <mergeCell ref="L2:N3"/>
    <mergeCell ref="O2:R3"/>
    <mergeCell ref="S2:X3"/>
    <mergeCell ref="G3:G4"/>
    <mergeCell ref="H3:H4"/>
    <mergeCell ref="I3:K3"/>
    <mergeCell ref="A3:A4"/>
    <mergeCell ref="B3:B4"/>
    <mergeCell ref="C3:C4"/>
    <mergeCell ref="D3:D4"/>
    <mergeCell ref="E3:E4"/>
    <mergeCell ref="F3:F4"/>
    <mergeCell ref="Y2:Y4"/>
    <mergeCell ref="AB2:AB4"/>
    <mergeCell ref="AB11:AB12"/>
    <mergeCell ref="AB13:AB14"/>
    <mergeCell ref="AB18:AB19"/>
    <mergeCell ref="AA18:AA19"/>
    <mergeCell ref="AA11:AA12"/>
    <mergeCell ref="AA13:AA14"/>
    <mergeCell ref="AA2:AA4"/>
  </mergeCells>
  <conditionalFormatting sqref="N5 N15">
    <cfRule type="cellIs" dxfId="350" priority="231" operator="equal">
      <formula>"EXTREMA-INACEPTABLE 25"</formula>
    </cfRule>
    <cfRule type="cellIs" dxfId="349" priority="232" operator="equal">
      <formula>"EXTREMA-INACEPTABLE 20"</formula>
    </cfRule>
    <cfRule type="cellIs" dxfId="348" priority="233" operator="equal">
      <formula>"EXTREMA-INACEPTABLE 15"</formula>
    </cfRule>
    <cfRule type="cellIs" dxfId="347" priority="234" operator="equal">
      <formula>"EXTREMA-INACEPTABLE 10"</formula>
    </cfRule>
    <cfRule type="cellIs" dxfId="346" priority="235" operator="equal">
      <formula>"EXTREMA-INACEPTABLE 20"</formula>
    </cfRule>
    <cfRule type="cellIs" dxfId="345" priority="236" operator="equal">
      <formula>"EXTREMA-INACEPTABLE 16"</formula>
    </cfRule>
    <cfRule type="cellIs" dxfId="344" priority="237" operator="equal">
      <formula>"EXTREMA-INACEPTABLE 12"</formula>
    </cfRule>
    <cfRule type="cellIs" dxfId="343" priority="238" operator="equal">
      <formula>"EXTREMA- INACEPTABLE 15"</formula>
    </cfRule>
    <cfRule type="cellIs" dxfId="342" priority="239" operator="equal">
      <formula>"ALTA-IMPORTANTE 5"</formula>
    </cfRule>
    <cfRule type="cellIs" dxfId="341" priority="240" operator="equal">
      <formula>"ALTA-IMPORTANTE 8"</formula>
    </cfRule>
    <cfRule type="cellIs" dxfId="340" priority="241" operator="equal">
      <formula>"ALTA-IMPORTANTE 4"</formula>
    </cfRule>
    <cfRule type="cellIs" dxfId="339" priority="242" operator="equal">
      <formula>"ALTA-IMPORTANTE 12"</formula>
    </cfRule>
    <cfRule type="cellIs" dxfId="338" priority="243" operator="equal">
      <formula>"ALTA-IMPORTANTE 9"</formula>
    </cfRule>
    <cfRule type="cellIs" dxfId="337" priority="244" operator="equal">
      <formula>"ALTA-IMPORTANTE 10"</formula>
    </cfRule>
    <cfRule type="cellIs" dxfId="336" priority="245" operator="equal">
      <formula>"ALTA-IMPORTANTE 8"</formula>
    </cfRule>
    <cfRule type="cellIs" dxfId="335" priority="246" operator="equal">
      <formula>"ALTA-IMPORTANTE 5"</formula>
    </cfRule>
    <cfRule type="cellIs" dxfId="334" priority="247" operator="equal">
      <formula>"MODERADO 4"</formula>
    </cfRule>
    <cfRule type="cellIs" dxfId="333" priority="248" operator="equal">
      <formula>"MODERADO 6"</formula>
    </cfRule>
    <cfRule type="cellIs" dxfId="332" priority="249" operator="equal">
      <formula>"MODERADO 6"</formula>
    </cfRule>
    <cfRule type="cellIs" dxfId="331" priority="250" operator="equal">
      <formula>"MODERADO 3"</formula>
    </cfRule>
    <cfRule type="cellIs" dxfId="330" priority="251" operator="equal">
      <formula>"BAJO-TRIVIAL 3"</formula>
    </cfRule>
    <cfRule type="cellIs" dxfId="329" priority="252" operator="equal">
      <formula>"BAJO-ACEPTABLE 4"</formula>
    </cfRule>
    <cfRule type="cellIs" dxfId="328" priority="253" operator="equal">
      <formula>"BAJO-TRIVIAL 2"</formula>
    </cfRule>
    <cfRule type="cellIs" dxfId="327" priority="254" operator="equal">
      <formula>"BAJO-ACEPTABLE 2"</formula>
    </cfRule>
    <cfRule type="cellIs" dxfId="326" priority="255" operator="equal">
      <formula>"BAJO-TRIVIAL 1"</formula>
    </cfRule>
  </conditionalFormatting>
  <conditionalFormatting sqref="R15">
    <cfRule type="cellIs" dxfId="325" priority="206" operator="equal">
      <formula>"EXTREMA-INACEPTABLE 25"</formula>
    </cfRule>
    <cfRule type="cellIs" dxfId="324" priority="207" operator="equal">
      <formula>"EXTREMA-INACEPTABLE 20"</formula>
    </cfRule>
    <cfRule type="cellIs" dxfId="323" priority="208" operator="equal">
      <formula>"EXTREMA-INACEPTABLE 15"</formula>
    </cfRule>
    <cfRule type="cellIs" dxfId="322" priority="209" operator="equal">
      <formula>"EXTREMA-INACEPTABLE 5"</formula>
    </cfRule>
    <cfRule type="cellIs" dxfId="321" priority="210" operator="equal">
      <formula>"EXTREMA-INACEPTABLE 20"</formula>
    </cfRule>
    <cfRule type="cellIs" dxfId="320" priority="211" operator="equal">
      <formula>"EXTREMA-INACEPTABLE 16"</formula>
    </cfRule>
    <cfRule type="cellIs" dxfId="319" priority="212" operator="equal">
      <formula>"EXTREMA-INACEPTABLE 12"</formula>
    </cfRule>
    <cfRule type="cellIs" dxfId="318" priority="213" operator="equal">
      <formula>"EXTREMA- INACEPTABLE 15"</formula>
    </cfRule>
    <cfRule type="cellIs" dxfId="317" priority="214" operator="equal">
      <formula>"ALTA-IMPORTANTE 5"</formula>
    </cfRule>
    <cfRule type="cellIs" dxfId="316" priority="215" operator="equal">
      <formula>"ALTA-IMPORTANTE 8"</formula>
    </cfRule>
    <cfRule type="cellIs" dxfId="315" priority="216" operator="equal">
      <formula>"ALTA-IMPORTANTE 4"</formula>
    </cfRule>
    <cfRule type="cellIs" dxfId="314" priority="217" operator="equal">
      <formula>"ALTA-IMPORTANTE 12"</formula>
    </cfRule>
    <cfRule type="cellIs" dxfId="313" priority="218" operator="equal">
      <formula>"ALTA-IMPORTANTE 9"</formula>
    </cfRule>
    <cfRule type="cellIs" dxfId="312" priority="219" operator="equal">
      <formula>"ALTA-IMPORTANTE 10"</formula>
    </cfRule>
    <cfRule type="cellIs" dxfId="311" priority="220" operator="equal">
      <formula>"ALTA-IMPORTANTE 8"</formula>
    </cfRule>
    <cfRule type="cellIs" dxfId="310" priority="221" operator="equal">
      <formula>"ALTA-IMPORTANTE 5"</formula>
    </cfRule>
    <cfRule type="cellIs" dxfId="309" priority="222" operator="equal">
      <formula>"MODERADO 4"</formula>
    </cfRule>
    <cfRule type="cellIs" dxfId="308" priority="223" operator="equal">
      <formula>"MODERADO 6"</formula>
    </cfRule>
    <cfRule type="cellIs" dxfId="307" priority="224" operator="equal">
      <formula>"MODERADO 6"</formula>
    </cfRule>
    <cfRule type="cellIs" dxfId="306" priority="225" operator="equal">
      <formula>"MODERADO 3"</formula>
    </cfRule>
    <cfRule type="cellIs" dxfId="305" priority="226" operator="equal">
      <formula>"BAJO-TRIVIAL 3"</formula>
    </cfRule>
    <cfRule type="cellIs" dxfId="304" priority="227" operator="equal">
      <formula>"BAJO-ACEPTABLE 4"</formula>
    </cfRule>
    <cfRule type="cellIs" dxfId="303" priority="228" operator="equal">
      <formula>"BAJO-TRIVIAL 2"</formula>
    </cfRule>
    <cfRule type="cellIs" dxfId="302" priority="229" operator="equal">
      <formula>"BAJO-ACEPTABLE 2"</formula>
    </cfRule>
    <cfRule type="cellIs" dxfId="301" priority="230" operator="equal">
      <formula>"BAJO-TRIVIAL 1"</formula>
    </cfRule>
  </conditionalFormatting>
  <conditionalFormatting sqref="N8">
    <cfRule type="cellIs" dxfId="300" priority="181" operator="equal">
      <formula>"EXTREMA-INACEPTABLE 25"</formula>
    </cfRule>
    <cfRule type="cellIs" dxfId="299" priority="182" operator="equal">
      <formula>"EXTREMA-INACEPTABLE 20"</formula>
    </cfRule>
    <cfRule type="cellIs" dxfId="298" priority="183" operator="equal">
      <formula>"EXTREMA-INACEPTABLE 15"</formula>
    </cfRule>
    <cfRule type="cellIs" dxfId="297" priority="184" operator="equal">
      <formula>"EXTREMA-INACEPTABLE 10"</formula>
    </cfRule>
    <cfRule type="cellIs" dxfId="296" priority="185" operator="equal">
      <formula>"EXTREMA-INACEPTABLE 20"</formula>
    </cfRule>
    <cfRule type="cellIs" dxfId="295" priority="186" operator="equal">
      <formula>"EXTREMA-INACEPTABLE 16"</formula>
    </cfRule>
    <cfRule type="cellIs" dxfId="294" priority="187" operator="equal">
      <formula>"EXTREMA-INACEPTABLE 12"</formula>
    </cfRule>
    <cfRule type="cellIs" dxfId="293" priority="188" operator="equal">
      <formula>"EXTREMA- INACEPTABLE 15"</formula>
    </cfRule>
    <cfRule type="cellIs" dxfId="292" priority="189" operator="equal">
      <formula>"ALTA-IMPORTANTE 5"</formula>
    </cfRule>
    <cfRule type="cellIs" dxfId="291" priority="190" operator="equal">
      <formula>"ALTA-IMPORTANTE 8"</formula>
    </cfRule>
    <cfRule type="cellIs" dxfId="290" priority="191" operator="equal">
      <formula>"ALTA-IMPORTANTE 4"</formula>
    </cfRule>
    <cfRule type="cellIs" dxfId="289" priority="192" operator="equal">
      <formula>"ALTA-IMPORTANTE 12"</formula>
    </cfRule>
    <cfRule type="cellIs" dxfId="288" priority="193" operator="equal">
      <formula>"ALTA-IMPORTANTE 9"</formula>
    </cfRule>
    <cfRule type="cellIs" dxfId="287" priority="194" operator="equal">
      <formula>"ALTA-IMPORTANTE 10"</formula>
    </cfRule>
    <cfRule type="cellIs" dxfId="286" priority="195" operator="equal">
      <formula>"ALTA-IMPORTANTE 8"</formula>
    </cfRule>
    <cfRule type="cellIs" dxfId="285" priority="196" operator="equal">
      <formula>"ALTA-IMPORTANTE 5"</formula>
    </cfRule>
    <cfRule type="cellIs" dxfId="284" priority="197" operator="equal">
      <formula>"MODERADO 4"</formula>
    </cfRule>
    <cfRule type="cellIs" dxfId="283" priority="198" operator="equal">
      <formula>"MODERADO 6"</formula>
    </cfRule>
    <cfRule type="cellIs" dxfId="282" priority="199" operator="equal">
      <formula>"MODERADO 6"</formula>
    </cfRule>
    <cfRule type="cellIs" dxfId="281" priority="200" operator="equal">
      <formula>"MODERADO 3"</formula>
    </cfRule>
    <cfRule type="cellIs" dxfId="280" priority="201" operator="equal">
      <formula>"BAJO-TRIVIAL 3"</formula>
    </cfRule>
    <cfRule type="cellIs" dxfId="279" priority="202" operator="equal">
      <formula>"BAJO-ACEPTABLE 4"</formula>
    </cfRule>
    <cfRule type="cellIs" dxfId="278" priority="203" operator="equal">
      <formula>"BAJO-TRIVIAL 2"</formula>
    </cfRule>
    <cfRule type="cellIs" dxfId="277" priority="204" operator="equal">
      <formula>"BAJO-ACEPTABLE 2"</formula>
    </cfRule>
    <cfRule type="cellIs" dxfId="276" priority="205" operator="equal">
      <formula>"BAJO-TRIVIAL 1"</formula>
    </cfRule>
  </conditionalFormatting>
  <conditionalFormatting sqref="N7">
    <cfRule type="cellIs" dxfId="275" priority="156" operator="equal">
      <formula>"EXTREMA-INACEPTABLE 25"</formula>
    </cfRule>
    <cfRule type="cellIs" dxfId="274" priority="157" operator="equal">
      <formula>"EXTREMA-INACEPTABLE 20"</formula>
    </cfRule>
    <cfRule type="cellIs" dxfId="273" priority="158" operator="equal">
      <formula>"EXTREMA-INACEPTABLE 15"</formula>
    </cfRule>
    <cfRule type="cellIs" dxfId="272" priority="159" operator="equal">
      <formula>"EXTREMA-INACEPTABLE 10"</formula>
    </cfRule>
    <cfRule type="cellIs" dxfId="271" priority="160" operator="equal">
      <formula>"EXTREMA-INACEPTABLE 20"</formula>
    </cfRule>
    <cfRule type="cellIs" dxfId="270" priority="161" operator="equal">
      <formula>"EXTREMA-INACEPTABLE 16"</formula>
    </cfRule>
    <cfRule type="cellIs" dxfId="269" priority="162" operator="equal">
      <formula>"EXTREMA-INACEPTABLE 12"</formula>
    </cfRule>
    <cfRule type="cellIs" dxfId="268" priority="163" operator="equal">
      <formula>"EXTREMA- INACEPTABLE 15"</formula>
    </cfRule>
    <cfRule type="cellIs" dxfId="267" priority="164" operator="equal">
      <formula>"ALTA-IMPORTANTE 5"</formula>
    </cfRule>
    <cfRule type="cellIs" dxfId="266" priority="165" operator="equal">
      <formula>"ALTA-IMPORTANTE 8"</formula>
    </cfRule>
    <cfRule type="cellIs" dxfId="265" priority="166" operator="equal">
      <formula>"ALTA-IMPORTANTE 4"</formula>
    </cfRule>
    <cfRule type="cellIs" dxfId="264" priority="167" operator="equal">
      <formula>"ALTA-IMPORTANTE 12"</formula>
    </cfRule>
    <cfRule type="cellIs" dxfId="263" priority="168" operator="equal">
      <formula>"ALTA-IMPORTANTE 9"</formula>
    </cfRule>
    <cfRule type="cellIs" dxfId="262" priority="169" operator="equal">
      <formula>"ALTA-IMPORTANTE 10"</formula>
    </cfRule>
    <cfRule type="cellIs" dxfId="261" priority="170" operator="equal">
      <formula>"ALTA-IMPORTANTE 8"</formula>
    </cfRule>
    <cfRule type="cellIs" dxfId="260" priority="171" operator="equal">
      <formula>"ALTA-IMPORTANTE 5"</formula>
    </cfRule>
    <cfRule type="cellIs" dxfId="259" priority="172" operator="equal">
      <formula>"MODERADO 4"</formula>
    </cfRule>
    <cfRule type="cellIs" dxfId="258" priority="173" operator="equal">
      <formula>"MODERADO 6"</formula>
    </cfRule>
    <cfRule type="cellIs" dxfId="257" priority="174" operator="equal">
      <formula>"MODERADO 6"</formula>
    </cfRule>
    <cfRule type="cellIs" dxfId="256" priority="175" operator="equal">
      <formula>"MODERADO 3"</formula>
    </cfRule>
    <cfRule type="cellIs" dxfId="255" priority="176" operator="equal">
      <formula>"BAJO-TRIVIAL 3"</formula>
    </cfRule>
    <cfRule type="cellIs" dxfId="254" priority="177" operator="equal">
      <formula>"BAJO-ACEPTABLE 4"</formula>
    </cfRule>
    <cfRule type="cellIs" dxfId="253" priority="178" operator="equal">
      <formula>"BAJO-TRIVIAL 2"</formula>
    </cfRule>
    <cfRule type="cellIs" dxfId="252" priority="179" operator="equal">
      <formula>"BAJO-ACEPTABLE 2"</formula>
    </cfRule>
    <cfRule type="cellIs" dxfId="251" priority="180" operator="equal">
      <formula>"BAJO-TRIVIAL 1"</formula>
    </cfRule>
  </conditionalFormatting>
  <conditionalFormatting sqref="R7">
    <cfRule type="cellIs" dxfId="250" priority="131" operator="equal">
      <formula>"EXTREMA-INACEPTABLE 25"</formula>
    </cfRule>
    <cfRule type="cellIs" dxfId="249" priority="132" operator="equal">
      <formula>"EXTREMA-INACEPTABLE 20"</formula>
    </cfRule>
    <cfRule type="cellIs" dxfId="248" priority="133" operator="equal">
      <formula>"EXTREMA-INACEPTABLE 15"</formula>
    </cfRule>
    <cfRule type="cellIs" dxfId="247" priority="134" operator="equal">
      <formula>"EXTREMA-INACEPTABLE 10"</formula>
    </cfRule>
    <cfRule type="cellIs" dxfId="246" priority="135" operator="equal">
      <formula>"EXTREMA-INACEPTABLE 20"</formula>
    </cfRule>
    <cfRule type="cellIs" dxfId="245" priority="136" operator="equal">
      <formula>"EXTREMA-INACEPTABLE 16"</formula>
    </cfRule>
    <cfRule type="cellIs" dxfId="244" priority="137" operator="equal">
      <formula>"EXTREMA-INACEPTABLE 12"</formula>
    </cfRule>
    <cfRule type="cellIs" dxfId="243" priority="138" operator="equal">
      <formula>"EXTREMA- INACEPTABLE 15"</formula>
    </cfRule>
    <cfRule type="cellIs" dxfId="242" priority="139" operator="equal">
      <formula>"ALTA-IMPORTANTE 5"</formula>
    </cfRule>
    <cfRule type="cellIs" dxfId="241" priority="140" operator="equal">
      <formula>"ALTA-IMPORTANTE 8"</formula>
    </cfRule>
    <cfRule type="cellIs" dxfId="240" priority="141" operator="equal">
      <formula>"ALTA-IMPORTANTE 4"</formula>
    </cfRule>
    <cfRule type="cellIs" dxfId="239" priority="142" operator="equal">
      <formula>"ALTA-IMPORTANTE 12"</formula>
    </cfRule>
    <cfRule type="cellIs" dxfId="238" priority="143" operator="equal">
      <formula>"ALTA-IMPORTANTE 9"</formula>
    </cfRule>
    <cfRule type="cellIs" dxfId="237" priority="144" operator="equal">
      <formula>"ALTA-IMPORTANTE 10"</formula>
    </cfRule>
    <cfRule type="cellIs" dxfId="236" priority="145" operator="equal">
      <formula>"ALTA-IMPORTANTE 8"</formula>
    </cfRule>
    <cfRule type="cellIs" dxfId="235" priority="146" operator="equal">
      <formula>"ALTA-IMPORTANTE 5"</formula>
    </cfRule>
    <cfRule type="cellIs" dxfId="234" priority="147" operator="equal">
      <formula>"MODERADO 4"</formula>
    </cfRule>
    <cfRule type="cellIs" dxfId="233" priority="148" operator="equal">
      <formula>"MODERADO 6"</formula>
    </cfRule>
    <cfRule type="cellIs" dxfId="232" priority="149" operator="equal">
      <formula>"MODERADO 6"</formula>
    </cfRule>
    <cfRule type="cellIs" dxfId="231" priority="150" operator="equal">
      <formula>"MODERADO 3"</formula>
    </cfRule>
    <cfRule type="cellIs" dxfId="230" priority="151" operator="equal">
      <formula>"BAJO-TRIVIAL 3"</formula>
    </cfRule>
    <cfRule type="cellIs" dxfId="229" priority="152" operator="equal">
      <formula>"BAJO-ACEPTABLE 4"</formula>
    </cfRule>
    <cfRule type="cellIs" dxfId="228" priority="153" operator="equal">
      <formula>"BAJO-TRIVIAL 2"</formula>
    </cfRule>
    <cfRule type="cellIs" dxfId="227" priority="154" operator="equal">
      <formula>"BAJO-ACEPTABLE 2"</formula>
    </cfRule>
    <cfRule type="cellIs" dxfId="226" priority="155" operator="equal">
      <formula>"BAJO-TRIVIAL 1"</formula>
    </cfRule>
  </conditionalFormatting>
  <conditionalFormatting sqref="R16">
    <cfRule type="cellIs" dxfId="225" priority="106" operator="equal">
      <formula>"EXTREMA-INACEPTABLE 25"</formula>
    </cfRule>
    <cfRule type="cellIs" dxfId="224" priority="107" operator="equal">
      <formula>"EXTREMA-INACEPTABLE 20"</formula>
    </cfRule>
    <cfRule type="cellIs" dxfId="223" priority="108" operator="equal">
      <formula>"EXTREMA-INACEPTABLE 15"</formula>
    </cfRule>
    <cfRule type="cellIs" dxfId="222" priority="109" operator="equal">
      <formula>"EXTREMA-INACEPTABLE 5"</formula>
    </cfRule>
    <cfRule type="cellIs" dxfId="221" priority="110" operator="equal">
      <formula>"EXTREMA-INACEPTABLE 20"</formula>
    </cfRule>
    <cfRule type="cellIs" dxfId="220" priority="111" operator="equal">
      <formula>"EXTREMA-INACEPTABLE 16"</formula>
    </cfRule>
    <cfRule type="cellIs" dxfId="219" priority="112" operator="equal">
      <formula>"EXTREMA-INACEPTABLE 12"</formula>
    </cfRule>
    <cfRule type="cellIs" dxfId="218" priority="113" operator="equal">
      <formula>"EXTREMA- INACEPTABLE 15"</formula>
    </cfRule>
    <cfRule type="cellIs" dxfId="217" priority="114" operator="equal">
      <formula>"ALTA-IMPORTANTE 5"</formula>
    </cfRule>
    <cfRule type="cellIs" dxfId="216" priority="115" operator="equal">
      <formula>"ALTA-IMPORTANTE 8"</formula>
    </cfRule>
    <cfRule type="cellIs" dxfId="215" priority="116" operator="equal">
      <formula>"ALTA-IMPORTANTE 4"</formula>
    </cfRule>
    <cfRule type="cellIs" dxfId="214" priority="117" operator="equal">
      <formula>"ALTA-IMPORTANTE 12"</formula>
    </cfRule>
    <cfRule type="cellIs" dxfId="213" priority="118" operator="equal">
      <formula>"ALTA-IMPORTANTE 9"</formula>
    </cfRule>
    <cfRule type="cellIs" dxfId="212" priority="119" operator="equal">
      <formula>"ALTA-IMPORTANTE 10"</formula>
    </cfRule>
    <cfRule type="cellIs" dxfId="211" priority="120" operator="equal">
      <formula>"ALTA-IMPORTANTE 8"</formula>
    </cfRule>
    <cfRule type="cellIs" dxfId="210" priority="121" operator="equal">
      <formula>"ALTA-IMPORTANTE 5"</formula>
    </cfRule>
    <cfRule type="cellIs" dxfId="209" priority="122" operator="equal">
      <formula>"MODERADO 4"</formula>
    </cfRule>
    <cfRule type="cellIs" dxfId="208" priority="123" operator="equal">
      <formula>"MODERADO 6"</formula>
    </cfRule>
    <cfRule type="cellIs" dxfId="207" priority="124" operator="equal">
      <formula>"MODERADO 6"</formula>
    </cfRule>
    <cfRule type="cellIs" dxfId="206" priority="125" operator="equal">
      <formula>"MODERADO 3"</formula>
    </cfRule>
    <cfRule type="cellIs" dxfId="205" priority="126" operator="equal">
      <formula>"BAJO-TRIVIAL 3"</formula>
    </cfRule>
    <cfRule type="cellIs" dxfId="204" priority="127" operator="equal">
      <formula>"BAJO-ACEPTABLE 4"</formula>
    </cfRule>
    <cfRule type="cellIs" dxfId="203" priority="128" operator="equal">
      <formula>"BAJO-TRIVIAL 2"</formula>
    </cfRule>
    <cfRule type="cellIs" dxfId="202" priority="129" operator="equal">
      <formula>"BAJO-ACEPTABLE 2"</formula>
    </cfRule>
    <cfRule type="cellIs" dxfId="201" priority="130" operator="equal">
      <formula>"BAJO-TRIVIAL 1"</formula>
    </cfRule>
  </conditionalFormatting>
  <conditionalFormatting sqref="R8">
    <cfRule type="cellIs" dxfId="200" priority="81" operator="equal">
      <formula>"EXTREMA-INACEPTABLE 25"</formula>
    </cfRule>
    <cfRule type="cellIs" dxfId="199" priority="82" operator="equal">
      <formula>"EXTREMA-INACEPTABLE 20"</formula>
    </cfRule>
    <cfRule type="cellIs" dxfId="198" priority="83" operator="equal">
      <formula>"EXTREMA-INACEPTABLE 15"</formula>
    </cfRule>
    <cfRule type="cellIs" dxfId="197" priority="84" operator="equal">
      <formula>"EXTREMA-INACEPTABLE 10"</formula>
    </cfRule>
    <cfRule type="cellIs" dxfId="196" priority="85" operator="equal">
      <formula>"EXTREMA-INACEPTABLE 20"</formula>
    </cfRule>
    <cfRule type="cellIs" dxfId="195" priority="86" operator="equal">
      <formula>"EXTREMA-INACEPTABLE 16"</formula>
    </cfRule>
    <cfRule type="cellIs" dxfId="194" priority="87" operator="equal">
      <formula>"EXTREMA-INACEPTABLE 12"</formula>
    </cfRule>
    <cfRule type="cellIs" dxfId="193" priority="88" operator="equal">
      <formula>"EXTREMA- INACEPTABLE 15"</formula>
    </cfRule>
    <cfRule type="cellIs" dxfId="192" priority="89" operator="equal">
      <formula>"ALTA-IMPORTANTE 5"</formula>
    </cfRule>
    <cfRule type="cellIs" dxfId="191" priority="90" operator="equal">
      <formula>"ALTA-IMPORTANTE 8"</formula>
    </cfRule>
    <cfRule type="cellIs" dxfId="190" priority="91" operator="equal">
      <formula>"ALTA-IMPORTANTE 4"</formula>
    </cfRule>
    <cfRule type="cellIs" dxfId="189" priority="92" operator="equal">
      <formula>"ALTA-IMPORTANTE 12"</formula>
    </cfRule>
    <cfRule type="cellIs" dxfId="188" priority="93" operator="equal">
      <formula>"ALTA-IMPORTANTE 9"</formula>
    </cfRule>
    <cfRule type="cellIs" dxfId="187" priority="94" operator="equal">
      <formula>"ALTA-IMPORTANTE 10"</formula>
    </cfRule>
    <cfRule type="cellIs" dxfId="186" priority="95" operator="equal">
      <formula>"ALTA-IMPORTANTE 8"</formula>
    </cfRule>
    <cfRule type="cellIs" dxfId="185" priority="96" operator="equal">
      <formula>"ALTA-IMPORTANTE 5"</formula>
    </cfRule>
    <cfRule type="cellIs" dxfId="184" priority="97" operator="equal">
      <formula>"MODERADO 4"</formula>
    </cfRule>
    <cfRule type="cellIs" dxfId="183" priority="98" operator="equal">
      <formula>"MODERADO 6"</formula>
    </cfRule>
    <cfRule type="cellIs" dxfId="182" priority="99" operator="equal">
      <formula>"MODERADO 6"</formula>
    </cfRule>
    <cfRule type="cellIs" dxfId="181" priority="100" operator="equal">
      <formula>"MODERADO 3"</formula>
    </cfRule>
    <cfRule type="cellIs" dxfId="180" priority="101" operator="equal">
      <formula>"BAJO-TRIVIAL 3"</formula>
    </cfRule>
    <cfRule type="cellIs" dxfId="179" priority="102" operator="equal">
      <formula>"BAJO-ACEPTABLE 4"</formula>
    </cfRule>
    <cfRule type="cellIs" dxfId="178" priority="103" operator="equal">
      <formula>"BAJO-TRIVIAL 2"</formula>
    </cfRule>
    <cfRule type="cellIs" dxfId="177" priority="104" operator="equal">
      <formula>"BAJO-ACEPTABLE 2"</formula>
    </cfRule>
    <cfRule type="cellIs" dxfId="176" priority="105" operator="equal">
      <formula>"BAJO-TRIVIAL 1"</formula>
    </cfRule>
  </conditionalFormatting>
  <conditionalFormatting sqref="N9">
    <cfRule type="cellIs" dxfId="175" priority="56" operator="equal">
      <formula>"EXTREMA-INACEPTABLE 25"</formula>
    </cfRule>
    <cfRule type="cellIs" dxfId="174" priority="57" operator="equal">
      <formula>"EXTREMA-INACEPTABLE 20"</formula>
    </cfRule>
    <cfRule type="cellIs" dxfId="173" priority="58" operator="equal">
      <formula>"EXTREMA-INACEPTABLE 15"</formula>
    </cfRule>
    <cfRule type="cellIs" dxfId="172" priority="59" operator="equal">
      <formula>"EXTREMA-INACEPTABLE 10"</formula>
    </cfRule>
    <cfRule type="cellIs" dxfId="171" priority="60" operator="equal">
      <formula>"EXTREMA-INACEPTABLE 20"</formula>
    </cfRule>
    <cfRule type="cellIs" dxfId="170" priority="61" operator="equal">
      <formula>"EXTREMA-INACEPTABLE 16"</formula>
    </cfRule>
    <cfRule type="cellIs" dxfId="169" priority="62" operator="equal">
      <formula>"EXTREMA-INACEPTABLE 12"</formula>
    </cfRule>
    <cfRule type="cellIs" dxfId="168" priority="63" operator="equal">
      <formula>"EXTREMA- INACEPTABLE 15"</formula>
    </cfRule>
    <cfRule type="cellIs" dxfId="167" priority="64" operator="equal">
      <formula>"ALTA-IMPORTANTE 5"</formula>
    </cfRule>
    <cfRule type="cellIs" dxfId="166" priority="65" operator="equal">
      <formula>"ALTA-IMPORTANTE 8"</formula>
    </cfRule>
    <cfRule type="cellIs" dxfId="165" priority="66" operator="equal">
      <formula>"ALTA-IMPORTANTE 4"</formula>
    </cfRule>
    <cfRule type="cellIs" dxfId="164" priority="67" operator="equal">
      <formula>"ALTA-IMPORTANTE 12"</formula>
    </cfRule>
    <cfRule type="cellIs" dxfId="163" priority="68" operator="equal">
      <formula>"ALTA-IMPORTANTE 9"</formula>
    </cfRule>
    <cfRule type="cellIs" dxfId="162" priority="69" operator="equal">
      <formula>"ALTA-IMPORTANTE 10"</formula>
    </cfRule>
    <cfRule type="cellIs" dxfId="161" priority="70" operator="equal">
      <formula>"ALTA-IMPORTANTE 8"</formula>
    </cfRule>
    <cfRule type="cellIs" dxfId="160" priority="71" operator="equal">
      <formula>"ALTA-IMPORTANTE 5"</formula>
    </cfRule>
    <cfRule type="cellIs" dxfId="159" priority="72" operator="equal">
      <formula>"MODERADO 4"</formula>
    </cfRule>
    <cfRule type="cellIs" dxfId="158" priority="73" operator="equal">
      <formula>"MODERADO 6"</formula>
    </cfRule>
    <cfRule type="cellIs" dxfId="157" priority="74" operator="equal">
      <formula>"MODERADO 6"</formula>
    </cfRule>
    <cfRule type="cellIs" dxfId="156" priority="75" operator="equal">
      <formula>"MODERADO 3"</formula>
    </cfRule>
    <cfRule type="cellIs" dxfId="155" priority="76" operator="equal">
      <formula>"BAJO-TRIVIAL 3"</formula>
    </cfRule>
    <cfRule type="cellIs" dxfId="154" priority="77" operator="equal">
      <formula>"BAJO-ACEPTABLE 4"</formula>
    </cfRule>
    <cfRule type="cellIs" dxfId="153" priority="78" operator="equal">
      <formula>"BAJO-TRIVIAL 2"</formula>
    </cfRule>
    <cfRule type="cellIs" dxfId="152" priority="79" operator="equal">
      <formula>"BAJO-ACEPTABLE 2"</formula>
    </cfRule>
    <cfRule type="cellIs" dxfId="151" priority="80" operator="equal">
      <formula>"BAJO-TRIVIAL 1"</formula>
    </cfRule>
  </conditionalFormatting>
  <conditionalFormatting sqref="R9">
    <cfRule type="cellIs" dxfId="150" priority="16" operator="equal">
      <formula>"EXTREMA-INACEPTABLE 25"</formula>
    </cfRule>
    <cfRule type="cellIs" dxfId="149" priority="17" operator="equal">
      <formula>"EXTREMA-INACEPTABLE 20"</formula>
    </cfRule>
    <cfRule type="cellIs" dxfId="148" priority="18" operator="equal">
      <formula>"EXTREMA-INACEPTABLE 15"</formula>
    </cfRule>
    <cfRule type="cellIs" dxfId="147" priority="19" operator="equal">
      <formula>"EXTREMA-INACEPTABLE 10"</formula>
    </cfRule>
    <cfRule type="cellIs" dxfId="146" priority="20" operator="equal">
      <formula>"EXTREMA-INACEPTABLE 20"</formula>
    </cfRule>
    <cfRule type="cellIs" dxfId="145" priority="21" operator="equal">
      <formula>"EXTREMA-INACEPTABLE 16"</formula>
    </cfRule>
    <cfRule type="cellIs" dxfId="144" priority="22" operator="equal">
      <formula>"EXTREMA-INACEPTABLE 12"</formula>
    </cfRule>
    <cfRule type="cellIs" dxfId="143" priority="23" operator="equal">
      <formula>"EXTREMA- INACEPTABLE 15"</formula>
    </cfRule>
    <cfRule type="cellIs" dxfId="142" priority="24" operator="equal">
      <formula>"ALTA-IMPORTANTE 5"</formula>
    </cfRule>
    <cfRule type="cellIs" dxfId="141" priority="25" operator="equal">
      <formula>"ALTA-IMPORTANTE 8"</formula>
    </cfRule>
    <cfRule type="cellIs" dxfId="140" priority="26" operator="equal">
      <formula>"ALTA-IMPORTANTE 4"</formula>
    </cfRule>
    <cfRule type="cellIs" dxfId="139" priority="27" operator="equal">
      <formula>"ALTA-IMPORTANTE 12"</formula>
    </cfRule>
    <cfRule type="cellIs" dxfId="138" priority="28" operator="equal">
      <formula>"ALTA-IMPORTANTE 9"</formula>
    </cfRule>
    <cfRule type="cellIs" dxfId="137" priority="29" operator="equal">
      <formula>"ALTA-IMPORTANTE 10"</formula>
    </cfRule>
    <cfRule type="cellIs" dxfId="136" priority="30" operator="equal">
      <formula>"ALTA-IMPORTANTE 8"</formula>
    </cfRule>
    <cfRule type="cellIs" dxfId="135" priority="31" operator="equal">
      <formula>"ALTA-IMPORTANTE 5"</formula>
    </cfRule>
    <cfRule type="cellIs" dxfId="134" priority="32" operator="equal">
      <formula>"MODERADO 4"</formula>
    </cfRule>
    <cfRule type="cellIs" dxfId="133" priority="33" operator="equal">
      <formula>"MODERADO 6"</formula>
    </cfRule>
    <cfRule type="cellIs" dxfId="132" priority="34" operator="equal">
      <formula>"MODERADO 6"</formula>
    </cfRule>
    <cfRule type="cellIs" dxfId="131" priority="35" operator="equal">
      <formula>"MODERADO 3"</formula>
    </cfRule>
    <cfRule type="cellIs" dxfId="130" priority="36" operator="equal">
      <formula>"BAJO-TRIVIAL 3"</formula>
    </cfRule>
    <cfRule type="cellIs" dxfId="129" priority="37" operator="equal">
      <formula>"BAJO-ACEPTABLE 4"</formula>
    </cfRule>
    <cfRule type="cellIs" dxfId="128" priority="38" operator="equal">
      <formula>"BAJO-TRIVIAL 2"</formula>
    </cfRule>
    <cfRule type="cellIs" dxfId="127" priority="39" operator="equal">
      <formula>"BAJO-ACEPTABLE 2"</formula>
    </cfRule>
    <cfRule type="cellIs" dxfId="126" priority="40" operator="equal">
      <formula>"BAJO-TRIVIAL 1"</formula>
    </cfRule>
  </conditionalFormatting>
  <pageMargins left="0.70866141732283472" right="0.70866141732283472" top="0.74803149606299213" bottom="0.74803149606299213" header="0.31496062992125984" footer="0.31496062992125984"/>
  <pageSetup scale="25" orientation="landscape" r:id="rId1"/>
  <headerFooter>
    <oddFooter>&amp;LAprobó: Yanira Villamil S. - Jefe Oficina de Control Interno 
Revisó: Luis Antonio Guerrero/OCI 
Elaboró: Marcela López/Manuel Chisco/ Emilse Rodriguez /</oddFooter>
  </headerFooter>
  <drawing r:id="rId2"/>
  <extLst>
    <ext xmlns:x14="http://schemas.microsoft.com/office/spreadsheetml/2009/9/main" uri="{78C0D931-6437-407d-A8EE-F0AAD7539E65}">
      <x14:conditionalFormattings>
        <x14:conditionalFormatting xmlns:xm="http://schemas.microsoft.com/office/excel/2006/main">
          <x14:cfRule type="cellIs" priority="41" operator="equal" id="{31E9014D-A6DC-4505-BAAD-A9E79DA44A31}">
            <xm:f>'\En validaciones\[Matriz de Riesgos Promoción y Prevención.xlsm]DATOS'!#REF!</xm:f>
            <x14:dxf>
              <fill>
                <patternFill>
                  <bgColor rgb="FFFF0000"/>
                </patternFill>
              </fill>
            </x14:dxf>
          </x14:cfRule>
          <x14:cfRule type="cellIs" priority="42" operator="equal" id="{F87F67CD-F387-4B2D-98BA-E34B437D6220}">
            <xm:f>'\En validaciones\[Matriz de Riesgos Promoción y Prevención.xlsm]DATOS'!#REF!</xm:f>
            <x14:dxf>
              <fill>
                <patternFill>
                  <bgColor rgb="FFFF0000"/>
                </patternFill>
              </fill>
            </x14:dxf>
          </x14:cfRule>
          <x14:cfRule type="cellIs" priority="43" operator="equal" id="{D3CBDB8C-7082-463C-B418-931AC6DB5C1D}">
            <xm:f>'\En validaciones\[Matriz de Riesgos Promoción y Prevención.xlsm]DATOS'!#REF!</xm:f>
            <x14:dxf>
              <fill>
                <patternFill>
                  <bgColor rgb="FFFF0000"/>
                </patternFill>
              </fill>
            </x14:dxf>
          </x14:cfRule>
          <x14:cfRule type="cellIs" priority="44" operator="equal" id="{0A9113A8-1AD4-47D6-9F62-16E2CD5EF6FE}">
            <xm:f>'\En validaciones\[Matriz de Riesgos Promoción y Prevención.xlsm]DATOS'!#REF!</xm:f>
            <x14:dxf>
              <fill>
                <patternFill>
                  <bgColor rgb="FFFFC000"/>
                </patternFill>
              </fill>
            </x14:dxf>
          </x14:cfRule>
          <x14:cfRule type="cellIs" priority="45" operator="equal" id="{78C6397C-9E10-44FA-A0C5-B016158DF526}">
            <xm:f>'\En validaciones\[Matriz de Riesgos Promoción y Prevención.xlsm]DATOS'!#REF!</xm:f>
            <x14:dxf>
              <fill>
                <patternFill>
                  <bgColor rgb="FFFFC000"/>
                </patternFill>
              </fill>
            </x14:dxf>
          </x14:cfRule>
          <x14:cfRule type="cellIs" priority="46" operator="equal" id="{CA3882BC-3781-483F-980C-ABE5250EFD85}">
            <xm:f>'\En validaciones\[Matriz de Riesgos Promoción y Prevención.xlsm]DATOS'!#REF!</xm:f>
            <x14:dxf>
              <fill>
                <patternFill>
                  <bgColor rgb="FFFFC000"/>
                </patternFill>
              </fill>
            </x14:dxf>
          </x14:cfRule>
          <x14:cfRule type="cellIs" priority="47" operator="equal" id="{0A30E7D4-DFDB-482C-A675-60D8BA78749E}">
            <xm:f>'\En validaciones\[Matriz de Riesgos Promoción y Prevención.xlsm]DATOS'!#REF!</xm:f>
            <x14:dxf>
              <fill>
                <patternFill>
                  <bgColor rgb="FFFFC000"/>
                </patternFill>
              </fill>
            </x14:dxf>
          </x14:cfRule>
          <x14:cfRule type="cellIs" priority="48" operator="equal" id="{40AAF99B-5A3B-46E5-9D1D-060303AD4B93}">
            <xm:f>'\En validaciones\[Matriz de Riesgos Promoción y Prevención.xlsm]DATOS'!#REF!</xm:f>
            <x14:dxf>
              <fill>
                <patternFill>
                  <bgColor rgb="FFFFFF00"/>
                </patternFill>
              </fill>
            </x14:dxf>
          </x14:cfRule>
          <x14:cfRule type="cellIs" priority="49" operator="equal" id="{5AB65C15-410A-47F6-8479-B63D9BFC783D}">
            <xm:f>'\En validaciones\[Matriz de Riesgos Promoción y Prevención.xlsm]DATOS'!#REF!</xm:f>
            <x14:dxf>
              <fill>
                <patternFill>
                  <bgColor rgb="FFFFFF00"/>
                </patternFill>
              </fill>
            </x14:dxf>
          </x14:cfRule>
          <x14:cfRule type="cellIs" priority="50" operator="equal" id="{BE612239-3EB7-4780-946F-6DCC7D7E235B}">
            <xm:f>'\En validaciones\[Matriz de Riesgos Promoción y Prevención.xlsm]DATOS'!#REF!</xm:f>
            <x14:dxf>
              <fill>
                <patternFill>
                  <bgColor rgb="FFFFFF00"/>
                </patternFill>
              </fill>
            </x14:dxf>
          </x14:cfRule>
          <x14:cfRule type="cellIs" priority="51" operator="equal" id="{7F5CFA19-11AA-49DB-91B1-DDEAE1C4F279}">
            <xm:f>'\En validaciones\[Matriz de Riesgos Promoción y Prevención.xlsm]DATOS'!#REF!</xm:f>
            <x14:dxf>
              <fill>
                <patternFill>
                  <bgColor rgb="FFFFFF00"/>
                </patternFill>
              </fill>
            </x14:dxf>
          </x14:cfRule>
          <x14:cfRule type="cellIs" priority="52" operator="equal" id="{4A3DAF88-0F10-4142-A79E-B94D009DFB40}">
            <xm:f>'\En validaciones\[Matriz de Riesgos Promoción y Prevención.xlsm]DATOS'!#REF!</xm:f>
            <x14:dxf>
              <fill>
                <patternFill>
                  <bgColor rgb="FFFFFF00"/>
                </patternFill>
              </fill>
            </x14:dxf>
          </x14:cfRule>
          <x14:cfRule type="cellIs" priority="53" operator="equal" id="{854E9664-6AEE-4525-8861-F914AEF79F0D}">
            <xm:f>'\En validaciones\[Matriz de Riesgos Promoción y Prevención.xlsm]DATOS'!#REF!</xm:f>
            <x14:dxf>
              <fill>
                <patternFill>
                  <bgColor theme="9"/>
                </patternFill>
              </fill>
            </x14:dxf>
          </x14:cfRule>
          <x14:cfRule type="cellIs" priority="54" operator="equal" id="{403F2196-4CEE-49A4-9F04-C20F3F82E564}">
            <xm:f>'\En validaciones\[Matriz de Riesgos Promoción y Prevención.xlsm]DATOS'!#REF!</xm:f>
            <x14:dxf>
              <fill>
                <patternFill>
                  <bgColor theme="9"/>
                </patternFill>
              </fill>
            </x14:dxf>
          </x14:cfRule>
          <x14:cfRule type="cellIs" priority="55" operator="equal" id="{FDA1A93F-BF77-48E4-AF36-9CD878A1A8DE}">
            <xm:f>'\En validaciones\[Matriz de Riesgos Promoción y Prevención.xlsm]DATOS'!#REF!</xm:f>
            <x14:dxf>
              <fill>
                <patternFill>
                  <bgColor theme="9"/>
                </patternFill>
              </fill>
            </x14:dxf>
          </x14:cfRule>
          <xm:sqref>N9</xm:sqref>
        </x14:conditionalFormatting>
        <x14:conditionalFormatting xmlns:xm="http://schemas.microsoft.com/office/excel/2006/main">
          <x14:cfRule type="cellIs" priority="1" operator="equal" id="{D2F293C4-766E-481C-8F4F-80318E0DD324}">
            <xm:f>'\Users\Javier.Bermudez\Documents\Matrices 2017\En validaciones\[Matriz de Riesgos Promoción y Prevención.xlsm]DATOS'!#REF!</xm:f>
            <x14:dxf>
              <fill>
                <patternFill>
                  <bgColor rgb="FFFF0000"/>
                </patternFill>
              </fill>
            </x14:dxf>
          </x14:cfRule>
          <x14:cfRule type="cellIs" priority="2" operator="equal" id="{97D84B6B-207E-49E4-BB9B-281987D066C5}">
            <xm:f>'\Users\Javier.Bermudez\Documents\Matrices 2017\En validaciones\[Matriz de Riesgos Promoción y Prevención.xlsm]DATOS'!#REF!</xm:f>
            <x14:dxf>
              <fill>
                <patternFill>
                  <bgColor rgb="FFFF0000"/>
                </patternFill>
              </fill>
            </x14:dxf>
          </x14:cfRule>
          <x14:cfRule type="cellIs" priority="3" operator="equal" id="{D193CA38-DCDB-4C1F-9B53-B4B25D5AF355}">
            <xm:f>'\Users\Javier.Bermudez\Documents\Matrices 2017\En validaciones\[Matriz de Riesgos Promoción y Prevención.xlsm]DATOS'!#REF!</xm:f>
            <x14:dxf>
              <fill>
                <patternFill>
                  <bgColor rgb="FFFF0000"/>
                </patternFill>
              </fill>
            </x14:dxf>
          </x14:cfRule>
          <x14:cfRule type="cellIs" priority="4" operator="equal" id="{228DF62D-14D2-4737-AEFF-DFF9D9774736}">
            <xm:f>'\Users\Javier.Bermudez\Documents\Matrices 2017\En validaciones\[Matriz de Riesgos Promoción y Prevención.xlsm]DATOS'!#REF!</xm:f>
            <x14:dxf>
              <fill>
                <patternFill>
                  <bgColor rgb="FFFFC000"/>
                </patternFill>
              </fill>
            </x14:dxf>
          </x14:cfRule>
          <x14:cfRule type="cellIs" priority="5" operator="equal" id="{B927E029-0029-43CC-930E-EB15B5FFBABC}">
            <xm:f>'\Users\Javier.Bermudez\Documents\Matrices 2017\En validaciones\[Matriz de Riesgos Promoción y Prevención.xlsm]DATOS'!#REF!</xm:f>
            <x14:dxf>
              <fill>
                <patternFill>
                  <bgColor rgb="FFFFC000"/>
                </patternFill>
              </fill>
            </x14:dxf>
          </x14:cfRule>
          <x14:cfRule type="cellIs" priority="6" operator="equal" id="{C30319D6-99FE-47F8-809F-35CC6FE22488}">
            <xm:f>'\Users\Javier.Bermudez\Documents\Matrices 2017\En validaciones\[Matriz de Riesgos Promoción y Prevención.xlsm]DATOS'!#REF!</xm:f>
            <x14:dxf>
              <fill>
                <patternFill>
                  <bgColor rgb="FFFFC000"/>
                </patternFill>
              </fill>
            </x14:dxf>
          </x14:cfRule>
          <x14:cfRule type="cellIs" priority="7" operator="equal" id="{7E96B3B5-F011-4887-A467-F237876C6F88}">
            <xm:f>'\Users\Javier.Bermudez\Documents\Matrices 2017\En validaciones\[Matriz de Riesgos Promoción y Prevención.xlsm]DATOS'!#REF!</xm:f>
            <x14:dxf>
              <fill>
                <patternFill>
                  <bgColor rgb="FFFFC000"/>
                </patternFill>
              </fill>
            </x14:dxf>
          </x14:cfRule>
          <x14:cfRule type="cellIs" priority="8" operator="equal" id="{8586872C-C864-4BD9-AB52-FCB193628F1C}">
            <xm:f>'\Users\Javier.Bermudez\Documents\Matrices 2017\En validaciones\[Matriz de Riesgos Promoción y Prevención.xlsm]DATOS'!#REF!</xm:f>
            <x14:dxf>
              <fill>
                <patternFill>
                  <bgColor rgb="FFFFFF00"/>
                </patternFill>
              </fill>
            </x14:dxf>
          </x14:cfRule>
          <x14:cfRule type="cellIs" priority="9" operator="equal" id="{E5FB87E7-98BB-4577-8BDB-4B8E3667807C}">
            <xm:f>'\Users\Javier.Bermudez\Documents\Matrices 2017\En validaciones\[Matriz de Riesgos Promoción y Prevención.xlsm]DATOS'!#REF!</xm:f>
            <x14:dxf>
              <fill>
                <patternFill>
                  <bgColor rgb="FFFFFF00"/>
                </patternFill>
              </fill>
            </x14:dxf>
          </x14:cfRule>
          <x14:cfRule type="cellIs" priority="10" operator="equal" id="{79918409-8079-4A93-ADE7-2D31F484A2F3}">
            <xm:f>'\Users\Javier.Bermudez\Documents\Matrices 2017\En validaciones\[Matriz de Riesgos Promoción y Prevención.xlsm]DATOS'!#REF!</xm:f>
            <x14:dxf>
              <fill>
                <patternFill>
                  <bgColor rgb="FFFFFF00"/>
                </patternFill>
              </fill>
            </x14:dxf>
          </x14:cfRule>
          <x14:cfRule type="cellIs" priority="11" operator="equal" id="{000A70EF-1DA5-4AB0-AE7D-62AEA846B1E4}">
            <xm:f>'\Users\Javier.Bermudez\Documents\Matrices 2017\En validaciones\[Matriz de Riesgos Promoción y Prevención.xlsm]DATOS'!#REF!</xm:f>
            <x14:dxf>
              <fill>
                <patternFill>
                  <bgColor rgb="FFFFFF00"/>
                </patternFill>
              </fill>
            </x14:dxf>
          </x14:cfRule>
          <x14:cfRule type="cellIs" priority="12" operator="equal" id="{34C5D159-E2DE-47F3-8712-54FBCFF5819C}">
            <xm:f>'\Users\Javier.Bermudez\Documents\Matrices 2017\En validaciones\[Matriz de Riesgos Promoción y Prevención.xlsm]DATOS'!#REF!</xm:f>
            <x14:dxf>
              <fill>
                <patternFill>
                  <bgColor rgb="FFFFFF00"/>
                </patternFill>
              </fill>
            </x14:dxf>
          </x14:cfRule>
          <x14:cfRule type="cellIs" priority="13" operator="equal" id="{09605C46-6528-4876-94F9-99D65B76DA8A}">
            <xm:f>'\Users\Javier.Bermudez\Documents\Matrices 2017\En validaciones\[Matriz de Riesgos Promoción y Prevención.xlsm]DATOS'!#REF!</xm:f>
            <x14:dxf>
              <fill>
                <patternFill>
                  <bgColor theme="9"/>
                </patternFill>
              </fill>
            </x14:dxf>
          </x14:cfRule>
          <x14:cfRule type="cellIs" priority="14" operator="equal" id="{800E452D-1371-4FED-BFE6-38DFCAC0FD48}">
            <xm:f>'\Users\Javier.Bermudez\Documents\Matrices 2017\En validaciones\[Matriz de Riesgos Promoción y Prevención.xlsm]DATOS'!#REF!</xm:f>
            <x14:dxf>
              <fill>
                <patternFill>
                  <bgColor theme="9"/>
                </patternFill>
              </fill>
            </x14:dxf>
          </x14:cfRule>
          <x14:cfRule type="cellIs" priority="15" operator="equal" id="{84658AFF-CCE4-4394-9BFB-79889447422B}">
            <xm:f>'\Users\Javier.Bermudez\Documents\Matrices 2017\En validaciones\[Matriz de Riesgos Promoción y Prevención.xlsm]DATOS'!#REF!</xm:f>
            <x14:dxf>
              <fill>
                <patternFill>
                  <bgColor theme="9"/>
                </patternFill>
              </fill>
            </x14:dxf>
          </x14:cfRule>
          <xm:sqref>R9</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196" customWidth="1"/>
    <col min="2" max="2" width="7.140625" style="196" customWidth="1"/>
    <col min="3" max="22" width="7.28515625" style="196" customWidth="1"/>
    <col min="23" max="23" width="9" style="196" customWidth="1"/>
    <col min="24" max="24" width="11.42578125" style="196"/>
    <col min="25" max="25" width="2.5703125" style="196" bestFit="1" customWidth="1"/>
    <col min="26" max="26" width="7.85546875" style="196" customWidth="1"/>
    <col min="27" max="27" width="6.5703125" style="196" bestFit="1" customWidth="1"/>
    <col min="28" max="28" width="5.42578125" style="196" bestFit="1" customWidth="1"/>
    <col min="29" max="30" width="5.7109375" style="196" customWidth="1"/>
    <col min="31" max="31" width="6.28515625" style="196" bestFit="1" customWidth="1"/>
    <col min="32" max="32" width="5.28515625" style="196" bestFit="1" customWidth="1"/>
    <col min="33" max="33" width="7.140625" style="196" customWidth="1"/>
    <col min="34" max="34" width="11.42578125" style="196"/>
    <col min="35" max="35" width="5.42578125" style="196" bestFit="1" customWidth="1"/>
    <col min="36" max="36" width="6.28515625" style="196" bestFit="1" customWidth="1"/>
    <col min="37" max="37" width="11" style="196" customWidth="1"/>
    <col min="38" max="38" width="6.7109375" style="196" customWidth="1"/>
    <col min="39" max="39" width="6.28515625" style="196" bestFit="1" customWidth="1"/>
    <col min="40" max="40" width="5.42578125" style="196" bestFit="1" customWidth="1"/>
    <col min="41" max="41" width="8.140625" style="196" customWidth="1"/>
    <col min="42" max="42" width="8.5703125" style="196" customWidth="1"/>
    <col min="43" max="43" width="5.42578125" style="196" bestFit="1" customWidth="1"/>
    <col min="44" max="44" width="8.140625" style="196" customWidth="1"/>
    <col min="45" max="16384" width="11.42578125" style="196"/>
  </cols>
  <sheetData>
    <row r="1" spans="1:44" x14ac:dyDescent="0.25">
      <c r="B1" s="883" t="s">
        <v>534</v>
      </c>
      <c r="C1" s="883"/>
      <c r="D1" s="883"/>
      <c r="E1" s="883"/>
      <c r="F1" s="883"/>
      <c r="G1" s="883"/>
      <c r="H1" s="883"/>
      <c r="I1" s="883"/>
      <c r="J1" s="883"/>
      <c r="K1" s="883"/>
      <c r="L1" s="883"/>
      <c r="M1" s="883"/>
      <c r="N1" s="883"/>
      <c r="O1" s="883"/>
      <c r="P1" s="883"/>
      <c r="Q1" s="883"/>
      <c r="R1" s="883"/>
      <c r="S1" s="883"/>
      <c r="T1" s="883"/>
      <c r="U1" s="883"/>
      <c r="V1" s="883"/>
      <c r="W1" s="883"/>
      <c r="X1" s="883"/>
      <c r="Y1" s="883"/>
      <c r="Z1" s="883"/>
      <c r="AA1" s="883"/>
      <c r="AB1" s="883"/>
      <c r="AC1" s="883"/>
      <c r="AD1" s="883"/>
      <c r="AE1" s="883"/>
      <c r="AF1" s="883"/>
      <c r="AG1" s="883"/>
      <c r="AH1" s="883"/>
      <c r="AI1" s="883"/>
      <c r="AJ1" s="883"/>
      <c r="AK1" s="883"/>
      <c r="AL1" s="883"/>
      <c r="AM1" s="883"/>
      <c r="AN1" s="883"/>
      <c r="AO1" s="883"/>
      <c r="AP1" s="883"/>
      <c r="AQ1" s="883"/>
    </row>
    <row r="2" spans="1:44" x14ac:dyDescent="0.25">
      <c r="B2" s="883"/>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row>
    <row r="3" spans="1:44" ht="15.75" thickBot="1" x14ac:dyDescent="0.3"/>
    <row r="4" spans="1:44" ht="16.5" thickTop="1" thickBot="1" x14ac:dyDescent="0.3">
      <c r="A4" s="888" t="s">
        <v>532</v>
      </c>
      <c r="B4" s="888"/>
      <c r="C4" s="889" t="s">
        <v>533</v>
      </c>
      <c r="D4" s="889"/>
      <c r="E4" s="889"/>
      <c r="F4" s="889"/>
      <c r="G4" s="889"/>
      <c r="H4" s="889"/>
      <c r="I4" s="889"/>
      <c r="J4" s="889"/>
      <c r="K4" s="889"/>
      <c r="L4" s="889"/>
      <c r="M4" s="889"/>
      <c r="N4" s="889"/>
      <c r="O4" s="889"/>
      <c r="P4" s="889"/>
      <c r="Q4" s="889"/>
      <c r="R4" s="889"/>
      <c r="S4" s="889"/>
      <c r="T4" s="889"/>
      <c r="U4" s="889"/>
      <c r="V4" s="889"/>
      <c r="X4" s="888" t="s">
        <v>532</v>
      </c>
      <c r="Y4" s="888"/>
      <c r="Z4" s="889" t="s">
        <v>531</v>
      </c>
      <c r="AA4" s="889"/>
      <c r="AB4" s="889"/>
      <c r="AC4" s="889"/>
      <c r="AD4" s="889"/>
      <c r="AE4" s="889"/>
      <c r="AF4" s="889"/>
      <c r="AG4" s="889"/>
      <c r="AH4" s="889"/>
      <c r="AI4" s="889"/>
      <c r="AJ4" s="889"/>
      <c r="AK4" s="889"/>
      <c r="AL4" s="889"/>
      <c r="AM4" s="889"/>
      <c r="AN4" s="889"/>
      <c r="AO4" s="889"/>
      <c r="AP4" s="889"/>
      <c r="AQ4" s="889"/>
      <c r="AR4" s="889"/>
    </row>
    <row r="5" spans="1:44" ht="16.5" thickTop="1" thickBot="1" x14ac:dyDescent="0.3">
      <c r="A5" s="887" t="s">
        <v>347</v>
      </c>
      <c r="B5" s="886">
        <v>5</v>
      </c>
      <c r="C5" s="220"/>
      <c r="D5" s="220"/>
      <c r="E5" s="220"/>
      <c r="F5" s="220"/>
      <c r="G5" s="221"/>
      <c r="H5" s="220"/>
      <c r="I5" s="220"/>
      <c r="J5" s="220"/>
      <c r="K5" s="232"/>
      <c r="L5" s="231"/>
      <c r="M5" s="231"/>
      <c r="N5" s="231"/>
      <c r="O5" s="232"/>
      <c r="P5" s="231"/>
      <c r="Q5" s="231"/>
      <c r="R5" s="231"/>
      <c r="S5" s="232"/>
      <c r="T5" s="231"/>
      <c r="U5" s="231"/>
      <c r="V5" s="231"/>
      <c r="X5" s="887" t="s">
        <v>347</v>
      </c>
      <c r="Y5" s="886">
        <v>5</v>
      </c>
      <c r="Z5" s="221"/>
      <c r="AA5" s="220"/>
      <c r="AB5" s="220"/>
      <c r="AC5" s="220"/>
      <c r="AD5" s="221"/>
      <c r="AE5" s="220"/>
      <c r="AF5" s="220"/>
      <c r="AG5" s="220"/>
      <c r="AH5" s="232"/>
      <c r="AI5" s="231"/>
      <c r="AJ5" s="231"/>
      <c r="AK5" s="231"/>
      <c r="AL5" s="232"/>
      <c r="AM5" s="231"/>
      <c r="AN5" s="231"/>
      <c r="AO5" s="231"/>
      <c r="AP5" s="232"/>
      <c r="AQ5" s="231"/>
      <c r="AR5" s="231"/>
    </row>
    <row r="6" spans="1:44" ht="16.5" thickTop="1" thickBot="1" x14ac:dyDescent="0.3">
      <c r="A6" s="887"/>
      <c r="B6" s="886"/>
      <c r="C6" s="215"/>
      <c r="D6" s="215"/>
      <c r="E6" s="215"/>
      <c r="F6" s="215"/>
      <c r="G6" s="216"/>
      <c r="H6" s="215"/>
      <c r="I6" s="215"/>
      <c r="J6" s="215"/>
      <c r="K6" s="230"/>
      <c r="L6" s="229"/>
      <c r="M6" s="229"/>
      <c r="N6" s="229"/>
      <c r="O6" s="230"/>
      <c r="P6" s="229" t="s">
        <v>458</v>
      </c>
      <c r="Q6" s="229"/>
      <c r="R6" s="229"/>
      <c r="S6" s="230"/>
      <c r="T6" s="229" t="s">
        <v>394</v>
      </c>
      <c r="U6" s="229"/>
      <c r="V6" s="229"/>
      <c r="X6" s="887"/>
      <c r="Y6" s="886"/>
      <c r="Z6" s="216"/>
      <c r="AA6" s="215"/>
      <c r="AB6" s="215"/>
      <c r="AC6" s="215"/>
      <c r="AD6" s="216"/>
      <c r="AE6" s="215"/>
      <c r="AF6" s="215"/>
      <c r="AG6" s="215"/>
      <c r="AH6" s="230"/>
      <c r="AI6" s="229"/>
      <c r="AJ6" s="229"/>
      <c r="AK6" s="229"/>
      <c r="AL6" s="230"/>
      <c r="AM6" s="229"/>
      <c r="AN6" s="229"/>
      <c r="AO6" s="229"/>
      <c r="AP6" s="230"/>
      <c r="AQ6" s="229"/>
      <c r="AR6" s="229"/>
    </row>
    <row r="7" spans="1:44" ht="16.5" thickTop="1" thickBot="1" x14ac:dyDescent="0.3">
      <c r="A7" s="887"/>
      <c r="B7" s="886"/>
      <c r="C7" s="215"/>
      <c r="D7" s="215"/>
      <c r="E7" s="215"/>
      <c r="F7" s="215"/>
      <c r="G7" s="216"/>
      <c r="H7" s="215"/>
      <c r="I7" s="215"/>
      <c r="J7" s="215"/>
      <c r="K7" s="230"/>
      <c r="L7" s="229"/>
      <c r="M7" s="229"/>
      <c r="N7" s="229"/>
      <c r="O7" s="230"/>
      <c r="P7" s="229"/>
      <c r="Q7" s="229"/>
      <c r="R7" s="229"/>
      <c r="S7" s="230"/>
      <c r="T7" s="229"/>
      <c r="U7" s="229"/>
      <c r="V7" s="229"/>
      <c r="X7" s="887"/>
      <c r="Y7" s="886"/>
      <c r="Z7" s="216"/>
      <c r="AA7" s="215"/>
      <c r="AB7" s="215"/>
      <c r="AC7" s="215"/>
      <c r="AD7" s="216"/>
      <c r="AE7" s="215"/>
      <c r="AF7" s="215"/>
      <c r="AG7" s="215"/>
      <c r="AH7" s="230"/>
      <c r="AI7" s="229"/>
      <c r="AJ7" s="229"/>
      <c r="AK7" s="229"/>
      <c r="AL7" s="230"/>
      <c r="AM7" s="229"/>
      <c r="AN7" s="229"/>
      <c r="AO7" s="229"/>
      <c r="AP7" s="230"/>
      <c r="AQ7" s="229"/>
      <c r="AR7" s="229"/>
    </row>
    <row r="8" spans="1:44" ht="16.5" thickTop="1" thickBot="1" x14ac:dyDescent="0.3">
      <c r="A8" s="887"/>
      <c r="B8" s="886"/>
      <c r="C8" s="215"/>
      <c r="D8" s="215"/>
      <c r="E8" s="215"/>
      <c r="F8" s="215"/>
      <c r="G8" s="216"/>
      <c r="H8" s="215"/>
      <c r="I8" s="215"/>
      <c r="J8" s="215"/>
      <c r="K8" s="230"/>
      <c r="L8" s="229"/>
      <c r="M8" s="229"/>
      <c r="N8" s="229"/>
      <c r="O8" s="230"/>
      <c r="P8" s="229"/>
      <c r="Q8" s="229"/>
      <c r="R8" s="229"/>
      <c r="S8" s="230"/>
      <c r="T8" s="229"/>
      <c r="U8" s="229"/>
      <c r="V8" s="229"/>
      <c r="X8" s="887"/>
      <c r="Y8" s="886"/>
      <c r="Z8" s="216"/>
      <c r="AA8" s="215"/>
      <c r="AB8" s="215"/>
      <c r="AC8" s="215"/>
      <c r="AD8" s="216"/>
      <c r="AE8" s="215"/>
      <c r="AF8" s="215"/>
      <c r="AG8" s="215"/>
      <c r="AH8" s="230"/>
      <c r="AI8" s="229"/>
      <c r="AJ8" s="229"/>
      <c r="AK8" s="229"/>
      <c r="AL8" s="230"/>
      <c r="AM8" s="229"/>
      <c r="AN8" s="229"/>
      <c r="AO8" s="229"/>
      <c r="AP8" s="230"/>
      <c r="AQ8" s="229"/>
      <c r="AR8" s="229"/>
    </row>
    <row r="9" spans="1:44" ht="16.5" thickTop="1" thickBot="1" x14ac:dyDescent="0.3">
      <c r="A9" s="887"/>
      <c r="B9" s="886"/>
      <c r="C9" s="215"/>
      <c r="D9" s="215"/>
      <c r="E9" s="215"/>
      <c r="F9" s="215"/>
      <c r="G9" s="216"/>
      <c r="H9" s="215"/>
      <c r="I9" s="215"/>
      <c r="J9" s="215"/>
      <c r="K9" s="230"/>
      <c r="L9" s="229"/>
      <c r="M9" s="229"/>
      <c r="N9" s="229"/>
      <c r="O9" s="230"/>
      <c r="P9" s="229"/>
      <c r="Q9" s="229"/>
      <c r="R9" s="229"/>
      <c r="S9" s="230"/>
      <c r="T9" s="229"/>
      <c r="U9" s="229"/>
      <c r="V9" s="229"/>
      <c r="X9" s="887"/>
      <c r="Y9" s="886"/>
      <c r="Z9" s="216"/>
      <c r="AA9" s="215"/>
      <c r="AB9" s="215"/>
      <c r="AC9" s="215"/>
      <c r="AD9" s="216"/>
      <c r="AE9" s="215"/>
      <c r="AF9" s="215"/>
      <c r="AG9" s="215"/>
      <c r="AH9" s="230"/>
      <c r="AI9" s="229"/>
      <c r="AJ9" s="229"/>
      <c r="AK9" s="229"/>
      <c r="AL9" s="230"/>
      <c r="AM9" s="229"/>
      <c r="AN9" s="229"/>
      <c r="AO9" s="229"/>
      <c r="AP9" s="230"/>
      <c r="AQ9" s="229"/>
      <c r="AR9" s="229"/>
    </row>
    <row r="10" spans="1:44" ht="16.5" thickTop="1" thickBot="1" x14ac:dyDescent="0.3">
      <c r="A10" s="887"/>
      <c r="B10" s="886"/>
      <c r="C10" s="215"/>
      <c r="D10" s="215"/>
      <c r="E10" s="215"/>
      <c r="F10" s="215"/>
      <c r="G10" s="216"/>
      <c r="H10" s="215"/>
      <c r="I10" s="215"/>
      <c r="J10" s="215"/>
      <c r="K10" s="230"/>
      <c r="L10" s="229"/>
      <c r="M10" s="229"/>
      <c r="N10" s="229"/>
      <c r="O10" s="230"/>
      <c r="P10" s="229"/>
      <c r="Q10" s="229"/>
      <c r="R10" s="229"/>
      <c r="S10" s="230"/>
      <c r="T10" s="229"/>
      <c r="U10" s="229"/>
      <c r="V10" s="229"/>
      <c r="X10" s="887"/>
      <c r="Y10" s="886"/>
      <c r="Z10" s="216"/>
      <c r="AA10" s="215"/>
      <c r="AB10" s="215"/>
      <c r="AC10" s="215"/>
      <c r="AD10" s="216"/>
      <c r="AE10" s="215"/>
      <c r="AF10" s="215"/>
      <c r="AG10" s="215"/>
      <c r="AH10" s="230"/>
      <c r="AI10" s="229"/>
      <c r="AJ10" s="229"/>
      <c r="AK10" s="229"/>
      <c r="AL10" s="230"/>
      <c r="AM10" s="229"/>
      <c r="AN10" s="229"/>
      <c r="AO10" s="229"/>
      <c r="AP10" s="230"/>
      <c r="AQ10" s="229"/>
      <c r="AR10" s="229"/>
    </row>
    <row r="11" spans="1:44" ht="16.5" thickTop="1" thickBot="1" x14ac:dyDescent="0.3">
      <c r="A11" s="887"/>
      <c r="B11" s="886"/>
      <c r="C11" s="206"/>
      <c r="D11" s="206"/>
      <c r="E11" s="206"/>
      <c r="F11" s="206"/>
      <c r="G11" s="207"/>
      <c r="H11" s="206"/>
      <c r="I11" s="206"/>
      <c r="J11" s="206"/>
      <c r="K11" s="228"/>
      <c r="L11" s="227"/>
      <c r="M11" s="227"/>
      <c r="N11" s="227"/>
      <c r="O11" s="228"/>
      <c r="P11" s="227"/>
      <c r="Q11" s="227"/>
      <c r="R11" s="227"/>
      <c r="S11" s="228"/>
      <c r="T11" s="227"/>
      <c r="U11" s="227"/>
      <c r="V11" s="227"/>
      <c r="X11" s="887"/>
      <c r="Y11" s="886"/>
      <c r="Z11" s="207"/>
      <c r="AA11" s="206"/>
      <c r="AB11" s="206"/>
      <c r="AC11" s="206"/>
      <c r="AD11" s="207"/>
      <c r="AE11" s="206"/>
      <c r="AF11" s="206"/>
      <c r="AG11" s="206"/>
      <c r="AH11" s="228"/>
      <c r="AI11" s="227"/>
      <c r="AJ11" s="227"/>
      <c r="AK11" s="227"/>
      <c r="AL11" s="228"/>
      <c r="AM11" s="227"/>
      <c r="AN11" s="227"/>
      <c r="AO11" s="227"/>
      <c r="AP11" s="228"/>
      <c r="AQ11" s="227"/>
      <c r="AR11" s="227"/>
    </row>
    <row r="12" spans="1:44" ht="16.5" thickTop="1" thickBot="1" x14ac:dyDescent="0.3">
      <c r="A12" s="887" t="s">
        <v>530</v>
      </c>
      <c r="B12" s="886">
        <v>4</v>
      </c>
      <c r="C12" s="222"/>
      <c r="D12" s="222"/>
      <c r="E12" s="222"/>
      <c r="F12" s="222"/>
      <c r="G12" s="221"/>
      <c r="H12" s="220"/>
      <c r="I12" s="220"/>
      <c r="J12" s="220"/>
      <c r="K12" s="221"/>
      <c r="L12" s="220"/>
      <c r="M12" s="220"/>
      <c r="N12" s="220"/>
      <c r="O12" s="232"/>
      <c r="P12" s="231"/>
      <c r="Q12" s="231"/>
      <c r="R12" s="231"/>
      <c r="S12" s="232"/>
      <c r="T12" s="231"/>
      <c r="U12" s="231"/>
      <c r="V12" s="231"/>
      <c r="X12" s="887" t="s">
        <v>530</v>
      </c>
      <c r="Y12" s="886">
        <v>4</v>
      </c>
      <c r="Z12" s="223"/>
      <c r="AA12" s="222"/>
      <c r="AB12" s="222"/>
      <c r="AC12" s="222"/>
      <c r="AD12" s="221"/>
      <c r="AE12" s="220"/>
      <c r="AF12" s="220"/>
      <c r="AG12" s="220"/>
      <c r="AH12" s="221"/>
      <c r="AI12" s="220"/>
      <c r="AJ12" s="220"/>
      <c r="AK12" s="220"/>
      <c r="AL12" s="232"/>
      <c r="AM12" s="231"/>
      <c r="AN12" s="231"/>
      <c r="AO12" s="231"/>
      <c r="AP12" s="232"/>
      <c r="AQ12" s="231"/>
      <c r="AR12" s="231"/>
    </row>
    <row r="13" spans="1:44" ht="16.5" thickTop="1" thickBot="1" x14ac:dyDescent="0.3">
      <c r="A13" s="887"/>
      <c r="B13" s="886"/>
      <c r="C13" s="208"/>
      <c r="D13" s="208" t="s">
        <v>420</v>
      </c>
      <c r="E13" s="208" t="s">
        <v>413</v>
      </c>
      <c r="F13" s="208"/>
      <c r="G13" s="216"/>
      <c r="H13" s="215" t="s">
        <v>466</v>
      </c>
      <c r="I13" s="215" t="s">
        <v>455</v>
      </c>
      <c r="J13" s="215"/>
      <c r="K13" s="216"/>
      <c r="L13" s="215" t="s">
        <v>464</v>
      </c>
      <c r="M13" s="215" t="s">
        <v>460</v>
      </c>
      <c r="N13" s="215"/>
      <c r="O13" s="230"/>
      <c r="P13" s="229" t="s">
        <v>454</v>
      </c>
      <c r="Q13" s="229" t="s">
        <v>441</v>
      </c>
      <c r="R13" s="229"/>
      <c r="S13" s="230"/>
      <c r="T13" s="229" t="s">
        <v>416</v>
      </c>
      <c r="U13" s="229"/>
      <c r="V13" s="229"/>
      <c r="X13" s="887"/>
      <c r="Y13" s="886"/>
      <c r="Z13" s="217"/>
      <c r="AA13" s="208" t="s">
        <v>413</v>
      </c>
      <c r="AB13" s="208"/>
      <c r="AC13" s="208"/>
      <c r="AD13" s="216"/>
      <c r="AE13" s="215" t="s">
        <v>411</v>
      </c>
      <c r="AF13" s="215"/>
      <c r="AG13" s="215"/>
      <c r="AH13" s="216"/>
      <c r="AI13" s="215" t="s">
        <v>419</v>
      </c>
      <c r="AJ13" s="215" t="s">
        <v>301</v>
      </c>
      <c r="AK13" s="215"/>
      <c r="AL13" s="230"/>
      <c r="AM13" s="229" t="s">
        <v>422</v>
      </c>
      <c r="AN13" s="229"/>
      <c r="AO13" s="229"/>
      <c r="AP13" s="230"/>
      <c r="AQ13" s="229"/>
      <c r="AR13" s="229"/>
    </row>
    <row r="14" spans="1:44" ht="16.5" thickTop="1" thickBot="1" x14ac:dyDescent="0.3">
      <c r="A14" s="887"/>
      <c r="B14" s="886"/>
      <c r="C14" s="208"/>
      <c r="D14" s="208"/>
      <c r="E14" s="208"/>
      <c r="F14" s="208"/>
      <c r="G14" s="216"/>
      <c r="H14" s="215" t="s">
        <v>411</v>
      </c>
      <c r="I14" s="215"/>
      <c r="J14" s="215"/>
      <c r="K14" s="216"/>
      <c r="L14" s="215" t="s">
        <v>456</v>
      </c>
      <c r="M14" s="215" t="s">
        <v>419</v>
      </c>
      <c r="N14" s="215"/>
      <c r="O14" s="230"/>
      <c r="P14" s="229" t="s">
        <v>422</v>
      </c>
      <c r="Q14" s="229" t="s">
        <v>393</v>
      </c>
      <c r="R14" s="229"/>
      <c r="S14" s="230"/>
      <c r="T14" s="229"/>
      <c r="U14" s="229"/>
      <c r="V14" s="229"/>
      <c r="X14" s="887"/>
      <c r="Y14" s="886"/>
      <c r="Z14" s="217"/>
      <c r="AA14" s="208"/>
      <c r="AB14" s="208"/>
      <c r="AC14" s="208"/>
      <c r="AD14" s="216"/>
      <c r="AE14" s="215" t="s">
        <v>455</v>
      </c>
      <c r="AF14" s="215"/>
      <c r="AG14" s="215"/>
      <c r="AH14" s="216"/>
      <c r="AI14" s="215" t="s">
        <v>458</v>
      </c>
      <c r="AJ14" s="215"/>
      <c r="AK14" s="215"/>
      <c r="AL14" s="230"/>
      <c r="AM14" s="229"/>
      <c r="AN14" s="229"/>
      <c r="AO14" s="229"/>
      <c r="AP14" s="230"/>
      <c r="AQ14" s="229"/>
      <c r="AR14" s="229"/>
    </row>
    <row r="15" spans="1:44" ht="16.5" thickTop="1" thickBot="1" x14ac:dyDescent="0.3">
      <c r="A15" s="887"/>
      <c r="B15" s="886"/>
      <c r="C15" s="208"/>
      <c r="D15" s="237"/>
      <c r="E15" s="237"/>
      <c r="F15" s="208"/>
      <c r="G15" s="216"/>
      <c r="H15" s="215"/>
      <c r="I15" s="215"/>
      <c r="J15" s="215"/>
      <c r="K15" s="216"/>
      <c r="L15" s="215" t="s">
        <v>418</v>
      </c>
      <c r="M15" s="215" t="s">
        <v>414</v>
      </c>
      <c r="N15" s="215"/>
      <c r="O15" s="230"/>
      <c r="P15" s="229" t="s">
        <v>339</v>
      </c>
      <c r="Q15" s="229"/>
      <c r="R15" s="229"/>
      <c r="S15" s="230"/>
      <c r="T15" s="229"/>
      <c r="U15" s="229"/>
      <c r="V15" s="229"/>
      <c r="X15" s="887"/>
      <c r="Y15" s="886"/>
      <c r="Z15" s="217"/>
      <c r="AA15" s="237"/>
      <c r="AB15" s="208"/>
      <c r="AC15" s="208"/>
      <c r="AD15" s="216"/>
      <c r="AE15" s="215"/>
      <c r="AF15" s="215"/>
      <c r="AG15" s="215"/>
      <c r="AH15" s="216"/>
      <c r="AI15" s="215"/>
      <c r="AJ15" s="215"/>
      <c r="AK15" s="215"/>
      <c r="AL15" s="230"/>
      <c r="AM15" s="229"/>
      <c r="AN15" s="229"/>
      <c r="AO15" s="229"/>
      <c r="AP15" s="230"/>
      <c r="AQ15" s="229"/>
      <c r="AR15" s="229"/>
    </row>
    <row r="16" spans="1:44" ht="16.5" thickTop="1" thickBot="1" x14ac:dyDescent="0.3">
      <c r="A16" s="887"/>
      <c r="B16" s="886"/>
      <c r="C16" s="208"/>
      <c r="D16" s="208"/>
      <c r="E16" s="208"/>
      <c r="F16" s="208"/>
      <c r="G16" s="216"/>
      <c r="H16" s="215"/>
      <c r="I16" s="215"/>
      <c r="J16" s="215"/>
      <c r="K16" s="216"/>
      <c r="L16" s="215" t="s">
        <v>395</v>
      </c>
      <c r="M16" s="215" t="s">
        <v>377</v>
      </c>
      <c r="N16" s="215"/>
      <c r="O16" s="230"/>
      <c r="P16" s="229"/>
      <c r="Q16" s="229"/>
      <c r="R16" s="229"/>
      <c r="S16" s="230"/>
      <c r="T16" s="229"/>
      <c r="U16" s="229"/>
      <c r="V16" s="229"/>
      <c r="X16" s="887"/>
      <c r="Y16" s="886"/>
      <c r="Z16" s="217"/>
      <c r="AA16" s="208"/>
      <c r="AB16" s="208"/>
      <c r="AC16" s="208"/>
      <c r="AD16" s="216"/>
      <c r="AE16" s="215"/>
      <c r="AF16" s="215"/>
      <c r="AG16" s="215"/>
      <c r="AH16" s="216"/>
      <c r="AI16" s="215"/>
      <c r="AJ16" s="215"/>
      <c r="AK16" s="215"/>
      <c r="AL16" s="230"/>
      <c r="AM16" s="229"/>
      <c r="AN16" s="229"/>
      <c r="AO16" s="229"/>
      <c r="AP16" s="230"/>
      <c r="AQ16" s="229"/>
      <c r="AR16" s="229"/>
    </row>
    <row r="17" spans="1:44" ht="16.5" thickTop="1" thickBot="1" x14ac:dyDescent="0.3">
      <c r="A17" s="887"/>
      <c r="B17" s="886"/>
      <c r="C17" s="208"/>
      <c r="D17" s="208"/>
      <c r="E17" s="208"/>
      <c r="F17" s="208"/>
      <c r="G17" s="216"/>
      <c r="H17" s="215"/>
      <c r="I17" s="215"/>
      <c r="J17" s="215"/>
      <c r="K17" s="216"/>
      <c r="L17" s="215" t="s">
        <v>360</v>
      </c>
      <c r="M17" s="215" t="s">
        <v>301</v>
      </c>
      <c r="N17" s="215"/>
      <c r="O17" s="230"/>
      <c r="P17" s="229"/>
      <c r="Q17" s="229"/>
      <c r="R17" s="229"/>
      <c r="S17" s="230"/>
      <c r="T17" s="229"/>
      <c r="U17" s="229"/>
      <c r="V17" s="229"/>
      <c r="X17" s="887"/>
      <c r="Y17" s="886"/>
      <c r="Z17" s="217"/>
      <c r="AA17" s="208"/>
      <c r="AB17" s="208"/>
      <c r="AC17" s="208"/>
      <c r="AD17" s="216"/>
      <c r="AE17" s="215"/>
      <c r="AF17" s="215"/>
      <c r="AG17" s="215"/>
      <c r="AH17" s="216"/>
      <c r="AI17" s="215"/>
      <c r="AJ17" s="215"/>
      <c r="AK17" s="215"/>
      <c r="AL17" s="230"/>
      <c r="AM17" s="229"/>
      <c r="AN17" s="229"/>
      <c r="AO17" s="229"/>
      <c r="AP17" s="230"/>
      <c r="AQ17" s="229"/>
      <c r="AR17" s="229"/>
    </row>
    <row r="18" spans="1:44" ht="16.5" thickTop="1" thickBot="1" x14ac:dyDescent="0.3">
      <c r="A18" s="887"/>
      <c r="B18" s="886"/>
      <c r="C18" s="213"/>
      <c r="D18" s="213"/>
      <c r="E18" s="213"/>
      <c r="F18" s="213"/>
      <c r="G18" s="207"/>
      <c r="H18" s="206"/>
      <c r="I18" s="206"/>
      <c r="J18" s="206"/>
      <c r="K18" s="207"/>
      <c r="L18" s="206"/>
      <c r="M18" s="206"/>
      <c r="N18" s="206"/>
      <c r="O18" s="228"/>
      <c r="P18" s="227"/>
      <c r="Q18" s="227"/>
      <c r="R18" s="227"/>
      <c r="S18" s="228"/>
      <c r="T18" s="227"/>
      <c r="U18" s="227"/>
      <c r="V18" s="227"/>
      <c r="X18" s="887"/>
      <c r="Y18" s="886"/>
      <c r="Z18" s="209"/>
      <c r="AA18" s="213"/>
      <c r="AB18" s="213"/>
      <c r="AC18" s="213"/>
      <c r="AD18" s="207"/>
      <c r="AE18" s="206"/>
      <c r="AF18" s="206"/>
      <c r="AG18" s="206"/>
      <c r="AH18" s="207"/>
      <c r="AI18" s="206"/>
      <c r="AJ18" s="206"/>
      <c r="AK18" s="206"/>
      <c r="AL18" s="228"/>
      <c r="AM18" s="227"/>
      <c r="AN18" s="227"/>
      <c r="AO18" s="227"/>
      <c r="AP18" s="228"/>
      <c r="AQ18" s="227"/>
      <c r="AR18" s="227"/>
    </row>
    <row r="19" spans="1:44" ht="16.5" thickTop="1" thickBot="1" x14ac:dyDescent="0.3">
      <c r="A19" s="887" t="s">
        <v>273</v>
      </c>
      <c r="B19" s="886">
        <v>3</v>
      </c>
      <c r="C19" s="225"/>
      <c r="D19" s="225"/>
      <c r="E19" s="225"/>
      <c r="F19" s="225"/>
      <c r="G19" s="223"/>
      <c r="H19" s="222"/>
      <c r="I19" s="222"/>
      <c r="J19" s="222"/>
      <c r="K19" s="221"/>
      <c r="L19" s="220"/>
      <c r="M19" s="220"/>
      <c r="N19" s="220"/>
      <c r="O19" s="232"/>
      <c r="P19" s="231"/>
      <c r="Q19" s="231"/>
      <c r="R19" s="235"/>
      <c r="S19" s="232"/>
      <c r="T19" s="231"/>
      <c r="U19" s="231"/>
      <c r="V19" s="231"/>
      <c r="X19" s="887" t="s">
        <v>273</v>
      </c>
      <c r="Y19" s="886">
        <v>3</v>
      </c>
      <c r="Z19" s="226"/>
      <c r="AA19" s="225"/>
      <c r="AB19" s="219"/>
      <c r="AC19" s="225"/>
      <c r="AD19" s="223"/>
      <c r="AE19" s="222"/>
      <c r="AF19" s="222"/>
      <c r="AG19" s="222"/>
      <c r="AH19" s="221"/>
      <c r="AI19" s="220"/>
      <c r="AJ19" s="220"/>
      <c r="AK19" s="220"/>
      <c r="AL19" s="232"/>
      <c r="AM19" s="231"/>
      <c r="AN19" s="231"/>
      <c r="AO19" s="231"/>
      <c r="AP19" s="232"/>
      <c r="AQ19" s="231"/>
      <c r="AR19" s="231"/>
    </row>
    <row r="20" spans="1:44" ht="16.5" thickTop="1" thickBot="1" x14ac:dyDescent="0.3">
      <c r="A20" s="887"/>
      <c r="B20" s="886"/>
      <c r="C20" s="214"/>
      <c r="D20" s="214" t="s">
        <v>332</v>
      </c>
      <c r="E20" s="214" t="s">
        <v>331</v>
      </c>
      <c r="F20" s="214"/>
      <c r="G20" s="217"/>
      <c r="H20" s="208" t="s">
        <v>415</v>
      </c>
      <c r="I20" s="208" t="s">
        <v>400</v>
      </c>
      <c r="J20" s="208"/>
      <c r="K20" s="216"/>
      <c r="L20" s="215" t="s">
        <v>473</v>
      </c>
      <c r="M20" s="215" t="s">
        <v>469</v>
      </c>
      <c r="N20" s="215"/>
      <c r="O20" s="230"/>
      <c r="P20" s="229" t="s">
        <v>457</v>
      </c>
      <c r="Q20" s="229" t="s">
        <v>412</v>
      </c>
      <c r="R20" s="235"/>
      <c r="S20" s="230"/>
      <c r="T20" s="229" t="s">
        <v>338</v>
      </c>
      <c r="U20" s="229"/>
      <c r="V20" s="229"/>
      <c r="X20" s="887"/>
      <c r="Y20" s="886"/>
      <c r="Z20" s="212"/>
      <c r="AA20" s="214"/>
      <c r="AB20" s="219"/>
      <c r="AC20" s="214"/>
      <c r="AD20" s="217"/>
      <c r="AE20" s="208" t="s">
        <v>415</v>
      </c>
      <c r="AF20" s="208" t="s">
        <v>377</v>
      </c>
      <c r="AG20" s="208"/>
      <c r="AH20" s="216"/>
      <c r="AI20" s="215" t="s">
        <v>460</v>
      </c>
      <c r="AJ20" s="215" t="s">
        <v>456</v>
      </c>
      <c r="AK20" s="215"/>
      <c r="AL20" s="230"/>
      <c r="AM20" s="229" t="s">
        <v>454</v>
      </c>
      <c r="AN20" s="229" t="s">
        <v>441</v>
      </c>
      <c r="AO20" s="229"/>
      <c r="AP20" s="230"/>
      <c r="AQ20" s="229" t="s">
        <v>394</v>
      </c>
      <c r="AR20" s="229"/>
    </row>
    <row r="21" spans="1:44" ht="16.5" thickTop="1" thickBot="1" x14ac:dyDescent="0.3">
      <c r="A21" s="887"/>
      <c r="B21" s="886"/>
      <c r="C21" s="214"/>
      <c r="D21" s="214"/>
      <c r="E21" s="214"/>
      <c r="F21" s="214"/>
      <c r="G21" s="217"/>
      <c r="H21" s="208" t="s">
        <v>398</v>
      </c>
      <c r="I21" s="208" t="s">
        <v>375</v>
      </c>
      <c r="J21" s="208"/>
      <c r="K21" s="216"/>
      <c r="L21" s="215" t="s">
        <v>468</v>
      </c>
      <c r="M21" s="215" t="s">
        <v>401</v>
      </c>
      <c r="N21" s="215"/>
      <c r="O21" s="230"/>
      <c r="P21" s="229" t="s">
        <v>396</v>
      </c>
      <c r="Q21" s="229" t="s">
        <v>376</v>
      </c>
      <c r="R21" s="235"/>
      <c r="S21" s="230"/>
      <c r="T21" s="229"/>
      <c r="U21" s="229"/>
      <c r="V21" s="229"/>
      <c r="X21" s="887"/>
      <c r="Y21" s="886"/>
      <c r="Z21" s="212"/>
      <c r="AA21" s="214" t="s">
        <v>466</v>
      </c>
      <c r="AB21" s="219"/>
      <c r="AC21" s="214"/>
      <c r="AD21" s="217"/>
      <c r="AE21" s="208"/>
      <c r="AF21" s="208"/>
      <c r="AG21" s="208"/>
      <c r="AH21" s="216"/>
      <c r="AI21" s="215" t="s">
        <v>457</v>
      </c>
      <c r="AJ21" s="215" t="s">
        <v>414</v>
      </c>
      <c r="AK21" s="215"/>
      <c r="AL21" s="230"/>
      <c r="AM21" s="229"/>
      <c r="AN21" s="229"/>
      <c r="AO21" s="229"/>
      <c r="AP21" s="230"/>
      <c r="AQ21" s="236"/>
      <c r="AR21" s="229"/>
    </row>
    <row r="22" spans="1:44" ht="16.5" thickTop="1" thickBot="1" x14ac:dyDescent="0.3">
      <c r="A22" s="887"/>
      <c r="B22" s="886"/>
      <c r="C22" s="214"/>
      <c r="D22" s="214"/>
      <c r="E22" s="214"/>
      <c r="F22" s="214"/>
      <c r="G22" s="217"/>
      <c r="H22" s="208" t="s">
        <v>354</v>
      </c>
      <c r="I22" s="208" t="s">
        <v>353</v>
      </c>
      <c r="J22" s="208"/>
      <c r="K22" s="216"/>
      <c r="L22" s="215" t="s">
        <v>399</v>
      </c>
      <c r="M22" s="215" t="s">
        <v>374</v>
      </c>
      <c r="N22" s="215"/>
      <c r="O22" s="230"/>
      <c r="P22" s="229" t="s">
        <v>355</v>
      </c>
      <c r="Q22" s="229" t="s">
        <v>336</v>
      </c>
      <c r="R22" s="235"/>
      <c r="S22" s="230"/>
      <c r="T22" s="229"/>
      <c r="U22" s="229"/>
      <c r="V22" s="229"/>
      <c r="X22" s="887"/>
      <c r="Y22" s="886"/>
      <c r="Z22" s="212"/>
      <c r="AA22" s="214"/>
      <c r="AB22" s="219"/>
      <c r="AC22" s="214"/>
      <c r="AD22" s="217"/>
      <c r="AE22" s="208"/>
      <c r="AF22" s="208"/>
      <c r="AG22" s="208"/>
      <c r="AH22" s="216"/>
      <c r="AI22" s="215" t="s">
        <v>376</v>
      </c>
      <c r="AJ22" s="215" t="s">
        <v>360</v>
      </c>
      <c r="AK22" s="215"/>
      <c r="AL22" s="230"/>
      <c r="AM22" s="229"/>
      <c r="AN22" s="229"/>
      <c r="AO22" s="229"/>
      <c r="AP22" s="230"/>
      <c r="AQ22" s="229"/>
      <c r="AR22" s="229"/>
    </row>
    <row r="23" spans="1:44" ht="16.5" thickTop="1" thickBot="1" x14ac:dyDescent="0.3">
      <c r="A23" s="887"/>
      <c r="B23" s="886"/>
      <c r="C23" s="214"/>
      <c r="D23" s="214"/>
      <c r="E23" s="214"/>
      <c r="F23" s="214"/>
      <c r="G23" s="217"/>
      <c r="H23" s="208" t="s">
        <v>333</v>
      </c>
      <c r="I23" s="208" t="s">
        <v>328</v>
      </c>
      <c r="J23" s="208"/>
      <c r="K23" s="216"/>
      <c r="L23" s="215" t="s">
        <v>373</v>
      </c>
      <c r="M23" s="215" t="s">
        <v>358</v>
      </c>
      <c r="N23" s="215"/>
      <c r="O23" s="230"/>
      <c r="P23" s="229" t="s">
        <v>317</v>
      </c>
      <c r="Q23" s="229"/>
      <c r="R23" s="235"/>
      <c r="S23" s="230"/>
      <c r="T23" s="229"/>
      <c r="U23" s="229"/>
      <c r="V23" s="229"/>
      <c r="X23" s="887"/>
      <c r="Y23" s="886"/>
      <c r="Z23" s="212"/>
      <c r="AA23" s="214"/>
      <c r="AB23" s="219"/>
      <c r="AC23" s="214"/>
      <c r="AD23" s="217"/>
      <c r="AE23" s="208"/>
      <c r="AF23" s="208"/>
      <c r="AG23" s="208"/>
      <c r="AH23" s="216"/>
      <c r="AI23" s="215" t="s">
        <v>339</v>
      </c>
      <c r="AJ23" s="215" t="s">
        <v>275</v>
      </c>
      <c r="AK23" s="215"/>
      <c r="AL23" s="230"/>
      <c r="AM23" s="229"/>
      <c r="AN23" s="229"/>
      <c r="AO23" s="229"/>
      <c r="AP23" s="230"/>
      <c r="AQ23" s="229"/>
      <c r="AR23" s="229"/>
    </row>
    <row r="24" spans="1:44" ht="16.5" thickTop="1" thickBot="1" x14ac:dyDescent="0.3">
      <c r="A24" s="887"/>
      <c r="B24" s="886"/>
      <c r="C24" s="214"/>
      <c r="D24" s="214"/>
      <c r="E24" s="214"/>
      <c r="F24" s="214"/>
      <c r="G24" s="217"/>
      <c r="H24" s="208"/>
      <c r="I24" s="208"/>
      <c r="J24" s="208"/>
      <c r="K24" s="216"/>
      <c r="L24" s="215" t="s">
        <v>275</v>
      </c>
      <c r="M24" s="215"/>
      <c r="N24" s="215"/>
      <c r="O24" s="230"/>
      <c r="P24" s="229"/>
      <c r="Q24" s="229"/>
      <c r="R24" s="235"/>
      <c r="S24" s="230"/>
      <c r="T24" s="229"/>
      <c r="U24" s="229"/>
      <c r="V24" s="229"/>
      <c r="X24" s="887"/>
      <c r="Y24" s="886"/>
      <c r="Z24" s="212"/>
      <c r="AA24" s="214"/>
      <c r="AB24" s="219"/>
      <c r="AC24" s="214"/>
      <c r="AD24" s="217"/>
      <c r="AE24" s="208"/>
      <c r="AF24" s="208"/>
      <c r="AG24" s="208"/>
      <c r="AH24" s="216"/>
      <c r="AI24" s="215"/>
      <c r="AJ24" s="215"/>
      <c r="AK24" s="215"/>
      <c r="AL24" s="230"/>
      <c r="AM24" s="229"/>
      <c r="AN24" s="229"/>
      <c r="AO24" s="229"/>
      <c r="AP24" s="230"/>
      <c r="AQ24" s="229"/>
      <c r="AR24" s="229"/>
    </row>
    <row r="25" spans="1:44" ht="16.5" thickTop="1" thickBot="1" x14ac:dyDescent="0.3">
      <c r="A25" s="887"/>
      <c r="B25" s="886"/>
      <c r="C25" s="211"/>
      <c r="D25" s="211"/>
      <c r="E25" s="211"/>
      <c r="F25" s="211"/>
      <c r="G25" s="209"/>
      <c r="H25" s="213"/>
      <c r="I25" s="213"/>
      <c r="J25" s="213"/>
      <c r="K25" s="207"/>
      <c r="L25" s="206"/>
      <c r="M25" s="206"/>
      <c r="N25" s="206"/>
      <c r="O25" s="228"/>
      <c r="P25" s="227"/>
      <c r="Q25" s="227"/>
      <c r="R25" s="235"/>
      <c r="S25" s="228"/>
      <c r="T25" s="227"/>
      <c r="U25" s="227"/>
      <c r="V25" s="227"/>
      <c r="X25" s="887"/>
      <c r="Y25" s="886"/>
      <c r="Z25" s="234"/>
      <c r="AA25" s="211"/>
      <c r="AB25" s="211"/>
      <c r="AC25" s="211"/>
      <c r="AD25" s="209"/>
      <c r="AE25" s="213"/>
      <c r="AF25" s="213"/>
      <c r="AG25" s="213"/>
      <c r="AH25" s="207"/>
      <c r="AI25" s="206"/>
      <c r="AJ25" s="206"/>
      <c r="AK25" s="206"/>
      <c r="AL25" s="228"/>
      <c r="AM25" s="227"/>
      <c r="AN25" s="227"/>
      <c r="AO25" s="227"/>
      <c r="AP25" s="228"/>
      <c r="AQ25" s="227"/>
      <c r="AR25" s="227"/>
    </row>
    <row r="26" spans="1:44" ht="16.5" thickTop="1" thickBot="1" x14ac:dyDescent="0.3">
      <c r="A26" s="887" t="s">
        <v>293</v>
      </c>
      <c r="B26" s="886">
        <v>2</v>
      </c>
      <c r="C26" s="225"/>
      <c r="D26" s="225"/>
      <c r="E26" s="225"/>
      <c r="F26" s="225"/>
      <c r="G26" s="226"/>
      <c r="H26" s="225"/>
      <c r="I26" s="225"/>
      <c r="J26" s="225"/>
      <c r="K26" s="223"/>
      <c r="L26" s="222"/>
      <c r="M26" s="222"/>
      <c r="N26" s="222"/>
      <c r="O26" s="221"/>
      <c r="P26" s="220"/>
      <c r="Q26" s="220"/>
      <c r="R26" s="220"/>
      <c r="S26" s="232"/>
      <c r="T26" s="231"/>
      <c r="U26" s="231"/>
      <c r="V26" s="231"/>
      <c r="X26" s="887" t="s">
        <v>293</v>
      </c>
      <c r="Y26" s="886">
        <v>2</v>
      </c>
      <c r="Z26" s="226"/>
      <c r="AA26" s="225"/>
      <c r="AB26" s="225"/>
      <c r="AC26" s="225"/>
      <c r="AD26" s="226"/>
      <c r="AE26" s="225"/>
      <c r="AF26" s="225"/>
      <c r="AG26" s="225"/>
      <c r="AH26" s="223"/>
      <c r="AI26" s="208"/>
      <c r="AJ26" s="233"/>
      <c r="AK26" s="208"/>
      <c r="AL26" s="221"/>
      <c r="AM26" s="220"/>
      <c r="AN26" s="220"/>
      <c r="AO26" s="220"/>
      <c r="AP26" s="232"/>
      <c r="AQ26" s="231"/>
      <c r="AR26" s="231"/>
    </row>
    <row r="27" spans="1:44" ht="16.5" thickTop="1" thickBot="1" x14ac:dyDescent="0.3">
      <c r="A27" s="887"/>
      <c r="B27" s="886"/>
      <c r="C27" s="214"/>
      <c r="D27" s="214"/>
      <c r="E27" s="214"/>
      <c r="F27" s="214"/>
      <c r="G27" s="212"/>
      <c r="H27" s="214" t="s">
        <v>467</v>
      </c>
      <c r="I27" s="214" t="s">
        <v>372</v>
      </c>
      <c r="J27" s="214"/>
      <c r="K27" s="217"/>
      <c r="L27" s="208" t="s">
        <v>463</v>
      </c>
      <c r="M27" s="208" t="s">
        <v>440</v>
      </c>
      <c r="N27" s="208"/>
      <c r="O27" s="216"/>
      <c r="P27" s="215"/>
      <c r="Q27" s="215"/>
      <c r="R27" s="215"/>
      <c r="S27" s="230"/>
      <c r="T27" s="229"/>
      <c r="U27" s="229"/>
      <c r="V27" s="229"/>
      <c r="X27" s="887"/>
      <c r="Y27" s="886"/>
      <c r="Z27" s="212"/>
      <c r="AA27" s="214" t="s">
        <v>420</v>
      </c>
      <c r="AB27" s="214" t="s">
        <v>418</v>
      </c>
      <c r="AC27" s="214"/>
      <c r="AD27" s="212"/>
      <c r="AE27" s="214" t="s">
        <v>401</v>
      </c>
      <c r="AF27" s="214" t="s">
        <v>374</v>
      </c>
      <c r="AG27" s="214"/>
      <c r="AH27" s="217"/>
      <c r="AI27" s="208" t="s">
        <v>416</v>
      </c>
      <c r="AJ27" s="208" t="s">
        <v>464</v>
      </c>
      <c r="AK27" s="208"/>
      <c r="AL27" s="216"/>
      <c r="AM27" s="215" t="s">
        <v>412</v>
      </c>
      <c r="AN27" s="215" t="s">
        <v>393</v>
      </c>
      <c r="AO27" s="215"/>
      <c r="AP27" s="230"/>
      <c r="AQ27" s="229"/>
      <c r="AR27" s="229"/>
    </row>
    <row r="28" spans="1:44" ht="16.5" thickTop="1" thickBot="1" x14ac:dyDescent="0.3">
      <c r="A28" s="887"/>
      <c r="B28" s="886"/>
      <c r="C28" s="214"/>
      <c r="D28" s="214"/>
      <c r="E28" s="214"/>
      <c r="F28" s="214"/>
      <c r="G28" s="212"/>
      <c r="H28" s="214"/>
      <c r="I28" s="214"/>
      <c r="J28" s="214"/>
      <c r="K28" s="217"/>
      <c r="L28" s="208" t="s">
        <v>334</v>
      </c>
      <c r="M28" s="208"/>
      <c r="N28" s="208"/>
      <c r="O28" s="216"/>
      <c r="P28" s="215"/>
      <c r="Q28" s="215"/>
      <c r="R28" s="215"/>
      <c r="S28" s="230"/>
      <c r="T28" s="229"/>
      <c r="U28" s="229"/>
      <c r="V28" s="229"/>
      <c r="X28" s="887"/>
      <c r="Y28" s="886"/>
      <c r="Z28" s="212"/>
      <c r="AA28" s="214" t="s">
        <v>375</v>
      </c>
      <c r="AB28" s="214" t="s">
        <v>354</v>
      </c>
      <c r="AC28" s="214"/>
      <c r="AD28" s="212"/>
      <c r="AE28" s="214"/>
      <c r="AF28" s="214"/>
      <c r="AG28" s="214"/>
      <c r="AH28" s="217"/>
      <c r="AI28" s="208" t="s">
        <v>395</v>
      </c>
      <c r="AJ28" s="208" t="s">
        <v>358</v>
      </c>
      <c r="AK28" s="208"/>
      <c r="AL28" s="216"/>
      <c r="AM28" s="215" t="s">
        <v>338</v>
      </c>
      <c r="AN28" s="215"/>
      <c r="AO28" s="215"/>
      <c r="AP28" s="230"/>
      <c r="AQ28" s="229"/>
      <c r="AR28" s="229"/>
    </row>
    <row r="29" spans="1:44" ht="16.5" thickTop="1" thickBot="1" x14ac:dyDescent="0.3">
      <c r="A29" s="887"/>
      <c r="B29" s="886"/>
      <c r="C29" s="214"/>
      <c r="D29" s="214"/>
      <c r="E29" s="214"/>
      <c r="F29" s="214"/>
      <c r="G29" s="212"/>
      <c r="H29" s="214"/>
      <c r="I29" s="214"/>
      <c r="J29" s="214"/>
      <c r="K29" s="217"/>
      <c r="L29" s="208"/>
      <c r="M29" s="208"/>
      <c r="N29" s="208"/>
      <c r="O29" s="216"/>
      <c r="P29" s="215"/>
      <c r="Q29" s="215"/>
      <c r="R29" s="215"/>
      <c r="S29" s="230"/>
      <c r="T29" s="229"/>
      <c r="U29" s="229"/>
      <c r="V29" s="229"/>
      <c r="X29" s="887"/>
      <c r="Y29" s="886"/>
      <c r="Z29" s="212"/>
      <c r="AA29" s="214" t="s">
        <v>353</v>
      </c>
      <c r="AB29" s="214" t="s">
        <v>331</v>
      </c>
      <c r="AC29" s="214"/>
      <c r="AD29" s="212"/>
      <c r="AE29" s="214"/>
      <c r="AF29" s="214"/>
      <c r="AG29" s="214"/>
      <c r="AH29" s="217"/>
      <c r="AI29" s="208" t="s">
        <v>336</v>
      </c>
      <c r="AJ29" s="208" t="s">
        <v>317</v>
      </c>
      <c r="AK29" s="208"/>
      <c r="AL29" s="216"/>
      <c r="AM29" s="215"/>
      <c r="AN29" s="215"/>
      <c r="AO29" s="215"/>
      <c r="AP29" s="230"/>
      <c r="AQ29" s="229"/>
      <c r="AR29" s="229"/>
    </row>
    <row r="30" spans="1:44" ht="16.5" thickTop="1" thickBot="1" x14ac:dyDescent="0.3">
      <c r="A30" s="887"/>
      <c r="B30" s="886"/>
      <c r="C30" s="214"/>
      <c r="D30" s="214"/>
      <c r="E30" s="214"/>
      <c r="F30" s="214"/>
      <c r="G30" s="212"/>
      <c r="H30" s="214"/>
      <c r="I30" s="214"/>
      <c r="J30" s="214"/>
      <c r="K30" s="217"/>
      <c r="L30" s="208"/>
      <c r="M30" s="208"/>
      <c r="N30" s="208"/>
      <c r="O30" s="216"/>
      <c r="P30" s="215"/>
      <c r="Q30" s="215"/>
      <c r="R30" s="215"/>
      <c r="S30" s="230"/>
      <c r="T30" s="229"/>
      <c r="U30" s="229"/>
      <c r="V30" s="229"/>
      <c r="X30" s="887"/>
      <c r="Y30" s="886"/>
      <c r="Z30" s="212"/>
      <c r="AA30" s="214"/>
      <c r="AB30" s="214"/>
      <c r="AC30" s="214"/>
      <c r="AD30" s="212"/>
      <c r="AE30" s="214"/>
      <c r="AF30" s="214"/>
      <c r="AG30" s="214"/>
      <c r="AH30" s="217"/>
      <c r="AI30" s="208"/>
      <c r="AJ30" s="208"/>
      <c r="AK30" s="208"/>
      <c r="AL30" s="216"/>
      <c r="AM30" s="215"/>
      <c r="AN30" s="215"/>
      <c r="AO30" s="215"/>
      <c r="AP30" s="230"/>
      <c r="AQ30" s="229"/>
      <c r="AR30" s="229"/>
    </row>
    <row r="31" spans="1:44" ht="16.5" thickTop="1" thickBot="1" x14ac:dyDescent="0.3">
      <c r="A31" s="887"/>
      <c r="B31" s="886"/>
      <c r="C31" s="214"/>
      <c r="D31" s="214"/>
      <c r="E31" s="214"/>
      <c r="F31" s="214"/>
      <c r="G31" s="212"/>
      <c r="H31" s="214"/>
      <c r="I31" s="214"/>
      <c r="J31" s="214"/>
      <c r="K31" s="217"/>
      <c r="L31" s="208"/>
      <c r="M31" s="208"/>
      <c r="N31" s="208"/>
      <c r="O31" s="216"/>
      <c r="P31" s="215"/>
      <c r="Q31" s="215"/>
      <c r="R31" s="215"/>
      <c r="S31" s="230"/>
      <c r="T31" s="229"/>
      <c r="U31" s="229"/>
      <c r="V31" s="229"/>
      <c r="X31" s="887"/>
      <c r="Y31" s="886"/>
      <c r="Z31" s="212"/>
      <c r="AA31" s="214"/>
      <c r="AB31" s="214"/>
      <c r="AC31" s="214"/>
      <c r="AD31" s="212"/>
      <c r="AE31" s="214"/>
      <c r="AF31" s="214"/>
      <c r="AG31" s="214"/>
      <c r="AH31" s="217"/>
      <c r="AI31" s="208"/>
      <c r="AJ31" s="208"/>
      <c r="AK31" s="208"/>
      <c r="AL31" s="216"/>
      <c r="AM31" s="215"/>
      <c r="AN31" s="215"/>
      <c r="AO31" s="215"/>
      <c r="AP31" s="230"/>
      <c r="AQ31" s="229"/>
      <c r="AR31" s="229"/>
    </row>
    <row r="32" spans="1:44" ht="16.5" thickTop="1" thickBot="1" x14ac:dyDescent="0.3">
      <c r="A32" s="887"/>
      <c r="B32" s="886"/>
      <c r="C32" s="211"/>
      <c r="D32" s="211"/>
      <c r="E32" s="211"/>
      <c r="F32" s="211"/>
      <c r="G32" s="212"/>
      <c r="H32" s="211"/>
      <c r="I32" s="211"/>
      <c r="J32" s="211"/>
      <c r="K32" s="209"/>
      <c r="L32" s="213"/>
      <c r="M32" s="213"/>
      <c r="N32" s="213"/>
      <c r="O32" s="207"/>
      <c r="P32" s="206"/>
      <c r="Q32" s="206"/>
      <c r="R32" s="206"/>
      <c r="S32" s="228"/>
      <c r="T32" s="227"/>
      <c r="U32" s="227"/>
      <c r="V32" s="227"/>
      <c r="X32" s="887"/>
      <c r="Y32" s="886"/>
      <c r="Z32" s="212"/>
      <c r="AA32" s="211"/>
      <c r="AB32" s="211"/>
      <c r="AC32" s="211"/>
      <c r="AD32" s="212"/>
      <c r="AE32" s="214"/>
      <c r="AF32" s="214"/>
      <c r="AG32" s="214"/>
      <c r="AH32" s="209"/>
      <c r="AI32" s="213"/>
      <c r="AJ32" s="213"/>
      <c r="AK32" s="213"/>
      <c r="AL32" s="207"/>
      <c r="AM32" s="206"/>
      <c r="AN32" s="206"/>
      <c r="AO32" s="206"/>
      <c r="AP32" s="228"/>
      <c r="AQ32" s="227"/>
      <c r="AR32" s="227"/>
    </row>
    <row r="33" spans="1:44" ht="16.5" thickTop="1" thickBot="1" x14ac:dyDescent="0.3">
      <c r="A33" s="887" t="s">
        <v>421</v>
      </c>
      <c r="B33" s="886">
        <v>1</v>
      </c>
      <c r="C33" s="225"/>
      <c r="D33" s="225"/>
      <c r="E33" s="225"/>
      <c r="F33" s="225"/>
      <c r="G33" s="226"/>
      <c r="H33" s="225"/>
      <c r="I33" s="219"/>
      <c r="J33" s="225"/>
      <c r="K33" s="223"/>
      <c r="L33" s="222"/>
      <c r="M33" s="222"/>
      <c r="N33" s="222"/>
      <c r="O33" s="221"/>
      <c r="P33" s="220"/>
      <c r="Q33" s="220"/>
      <c r="R33" s="220"/>
      <c r="S33" s="221"/>
      <c r="T33" s="220"/>
      <c r="U33" s="220"/>
      <c r="V33" s="220"/>
      <c r="X33" s="887" t="s">
        <v>421</v>
      </c>
      <c r="Y33" s="886">
        <v>1</v>
      </c>
      <c r="Z33" s="226"/>
      <c r="AA33" s="225"/>
      <c r="AB33" s="219"/>
      <c r="AC33" s="225"/>
      <c r="AD33" s="226"/>
      <c r="AE33" s="225"/>
      <c r="AF33" s="225"/>
      <c r="AG33" s="224"/>
      <c r="AH33" s="223"/>
      <c r="AI33" s="222"/>
      <c r="AJ33" s="222"/>
      <c r="AK33" s="222"/>
      <c r="AL33" s="221"/>
      <c r="AM33" s="220"/>
      <c r="AN33" s="220"/>
      <c r="AO33" s="220"/>
      <c r="AP33" s="221"/>
      <c r="AQ33" s="220"/>
      <c r="AR33" s="220"/>
    </row>
    <row r="34" spans="1:44" ht="16.5" thickTop="1" thickBot="1" x14ac:dyDescent="0.3">
      <c r="A34" s="887"/>
      <c r="B34" s="886"/>
      <c r="C34" s="214"/>
      <c r="D34" s="214"/>
      <c r="E34" s="214"/>
      <c r="F34" s="214"/>
      <c r="G34" s="212"/>
      <c r="H34" s="214"/>
      <c r="I34" s="219"/>
      <c r="J34" s="214"/>
      <c r="K34" s="217"/>
      <c r="L34" s="208" t="s">
        <v>461</v>
      </c>
      <c r="M34" s="208"/>
      <c r="N34" s="208"/>
      <c r="O34" s="216"/>
      <c r="P34" s="215"/>
      <c r="Q34" s="215"/>
      <c r="R34" s="215"/>
      <c r="S34" s="216"/>
      <c r="T34" s="215" t="s">
        <v>474</v>
      </c>
      <c r="U34" s="215"/>
      <c r="V34" s="215"/>
      <c r="X34" s="887"/>
      <c r="Y34" s="886"/>
      <c r="Z34" s="212"/>
      <c r="AA34" s="214" t="s">
        <v>399</v>
      </c>
      <c r="AB34" s="214" t="s">
        <v>398</v>
      </c>
      <c r="AC34" s="214"/>
      <c r="AD34" s="212"/>
      <c r="AE34" s="214" t="s">
        <v>400</v>
      </c>
      <c r="AF34" s="214" t="s">
        <v>355</v>
      </c>
      <c r="AG34" s="218"/>
      <c r="AH34" s="217"/>
      <c r="AI34" s="208" t="s">
        <v>474</v>
      </c>
      <c r="AJ34" s="208" t="s">
        <v>473</v>
      </c>
      <c r="AK34" s="208"/>
      <c r="AL34" s="216"/>
      <c r="AM34" s="215" t="s">
        <v>396</v>
      </c>
      <c r="AN34" s="215"/>
      <c r="AO34" s="215"/>
      <c r="AP34" s="216"/>
      <c r="AQ34" s="215"/>
      <c r="AR34" s="215"/>
    </row>
    <row r="35" spans="1:44" ht="16.5" thickTop="1" thickBot="1" x14ac:dyDescent="0.3">
      <c r="A35" s="887"/>
      <c r="B35" s="886"/>
      <c r="C35" s="214"/>
      <c r="D35" s="214"/>
      <c r="E35" s="214"/>
      <c r="F35" s="214"/>
      <c r="G35" s="212"/>
      <c r="H35" s="214"/>
      <c r="I35" s="219"/>
      <c r="J35" s="214"/>
      <c r="K35" s="217"/>
      <c r="L35" s="208"/>
      <c r="M35" s="208"/>
      <c r="N35" s="208"/>
      <c r="O35" s="216"/>
      <c r="P35" s="215"/>
      <c r="Q35" s="215"/>
      <c r="R35" s="215"/>
      <c r="S35" s="216"/>
      <c r="T35" s="215"/>
      <c r="U35" s="215"/>
      <c r="V35" s="215"/>
      <c r="X35" s="887"/>
      <c r="Y35" s="886"/>
      <c r="Z35" s="212"/>
      <c r="AA35" s="214" t="s">
        <v>372</v>
      </c>
      <c r="AB35" s="214" t="s">
        <v>333</v>
      </c>
      <c r="AC35" s="214"/>
      <c r="AD35" s="212"/>
      <c r="AE35" s="214" t="s">
        <v>467</v>
      </c>
      <c r="AF35" s="214" t="s">
        <v>328</v>
      </c>
      <c r="AG35" s="218"/>
      <c r="AH35" s="217"/>
      <c r="AI35" s="208" t="s">
        <v>469</v>
      </c>
      <c r="AJ35" s="208" t="s">
        <v>463</v>
      </c>
      <c r="AK35" s="208"/>
      <c r="AL35" s="216"/>
      <c r="AM35" s="215"/>
      <c r="AN35" s="215"/>
      <c r="AO35" s="215"/>
      <c r="AP35" s="216"/>
      <c r="AQ35" s="215"/>
      <c r="AR35" s="215"/>
    </row>
    <row r="36" spans="1:44" ht="16.5" thickTop="1" thickBot="1" x14ac:dyDescent="0.3">
      <c r="A36" s="887"/>
      <c r="B36" s="886"/>
      <c r="C36" s="214"/>
      <c r="D36" s="214"/>
      <c r="E36" s="214"/>
      <c r="F36" s="214"/>
      <c r="G36" s="212"/>
      <c r="H36" s="214"/>
      <c r="I36" s="214"/>
      <c r="J36" s="214"/>
      <c r="K36" s="217"/>
      <c r="L36" s="208"/>
      <c r="M36" s="208"/>
      <c r="N36" s="208"/>
      <c r="O36" s="216"/>
      <c r="P36" s="215"/>
      <c r="Q36" s="215"/>
      <c r="R36" s="215"/>
      <c r="S36" s="216"/>
      <c r="T36" s="215"/>
      <c r="U36" s="215"/>
      <c r="V36" s="215"/>
      <c r="X36" s="887"/>
      <c r="Y36" s="886"/>
      <c r="Z36" s="212"/>
      <c r="AA36" s="214" t="s">
        <v>332</v>
      </c>
      <c r="AB36" s="214"/>
      <c r="AC36" s="214"/>
      <c r="AD36" s="212"/>
      <c r="AE36" s="214"/>
      <c r="AF36" s="214"/>
      <c r="AG36" s="218"/>
      <c r="AH36" s="217"/>
      <c r="AI36" s="208" t="s">
        <v>461</v>
      </c>
      <c r="AJ36" s="208" t="s">
        <v>468</v>
      </c>
      <c r="AK36" s="208"/>
      <c r="AL36" s="216"/>
      <c r="AM36" s="215"/>
      <c r="AN36" s="215"/>
      <c r="AO36" s="215"/>
      <c r="AP36" s="216"/>
      <c r="AQ36" s="215"/>
      <c r="AR36" s="215"/>
    </row>
    <row r="37" spans="1:44" ht="16.5" thickTop="1" thickBot="1" x14ac:dyDescent="0.3">
      <c r="A37" s="887"/>
      <c r="B37" s="886"/>
      <c r="C37" s="214"/>
      <c r="D37" s="214"/>
      <c r="E37" s="214"/>
      <c r="F37" s="214"/>
      <c r="G37" s="212"/>
      <c r="H37" s="214"/>
      <c r="I37" s="214"/>
      <c r="J37" s="214"/>
      <c r="K37" s="217"/>
      <c r="L37" s="208"/>
      <c r="M37" s="208"/>
      <c r="N37" s="208"/>
      <c r="O37" s="216"/>
      <c r="P37" s="215"/>
      <c r="Q37" s="215"/>
      <c r="R37" s="215"/>
      <c r="S37" s="216"/>
      <c r="T37" s="215"/>
      <c r="U37" s="215"/>
      <c r="V37" s="215"/>
      <c r="X37" s="887"/>
      <c r="Y37" s="886"/>
      <c r="Z37" s="212"/>
      <c r="AA37" s="214"/>
      <c r="AB37" s="214"/>
      <c r="AC37" s="214"/>
      <c r="AD37" s="212"/>
      <c r="AE37" s="214"/>
      <c r="AF37" s="214"/>
      <c r="AG37" s="218"/>
      <c r="AH37" s="217"/>
      <c r="AI37" s="208" t="s">
        <v>440</v>
      </c>
      <c r="AJ37" s="208" t="s">
        <v>373</v>
      </c>
      <c r="AK37" s="208"/>
      <c r="AL37" s="216"/>
      <c r="AM37" s="215"/>
      <c r="AN37" s="215"/>
      <c r="AO37" s="215"/>
      <c r="AP37" s="216"/>
      <c r="AQ37" s="215"/>
      <c r="AR37" s="215"/>
    </row>
    <row r="38" spans="1:44" ht="16.5" thickTop="1" thickBot="1" x14ac:dyDescent="0.3">
      <c r="A38" s="887"/>
      <c r="B38" s="886"/>
      <c r="C38" s="214"/>
      <c r="D38" s="214"/>
      <c r="E38" s="214"/>
      <c r="F38" s="214"/>
      <c r="G38" s="212"/>
      <c r="H38" s="214"/>
      <c r="I38" s="214"/>
      <c r="J38" s="214"/>
      <c r="K38" s="217"/>
      <c r="L38" s="208"/>
      <c r="M38" s="208"/>
      <c r="N38" s="208"/>
      <c r="O38" s="216"/>
      <c r="P38" s="215"/>
      <c r="Q38" s="215"/>
      <c r="R38" s="215"/>
      <c r="S38" s="216"/>
      <c r="T38" s="215"/>
      <c r="U38" s="215"/>
      <c r="V38" s="215"/>
      <c r="X38" s="887"/>
      <c r="Y38" s="886"/>
      <c r="Z38" s="212"/>
      <c r="AA38" s="214"/>
      <c r="AB38" s="214"/>
      <c r="AC38" s="214"/>
      <c r="AD38" s="212"/>
      <c r="AE38" s="214"/>
      <c r="AF38" s="214"/>
      <c r="AG38" s="218"/>
      <c r="AH38" s="217"/>
      <c r="AI38" s="208" t="s">
        <v>334</v>
      </c>
      <c r="AJ38" s="208"/>
      <c r="AK38" s="208"/>
      <c r="AL38" s="216"/>
      <c r="AM38" s="215"/>
      <c r="AN38" s="215"/>
      <c r="AO38" s="215"/>
      <c r="AP38" s="216"/>
      <c r="AQ38" s="215"/>
      <c r="AR38" s="215"/>
    </row>
    <row r="39" spans="1:44" ht="16.5" thickTop="1" thickBot="1" x14ac:dyDescent="0.3">
      <c r="A39" s="887"/>
      <c r="B39" s="886"/>
      <c r="C39" s="211"/>
      <c r="D39" s="211"/>
      <c r="E39" s="211"/>
      <c r="F39" s="211"/>
      <c r="G39" s="212"/>
      <c r="H39" s="214"/>
      <c r="I39" s="211"/>
      <c r="J39" s="211"/>
      <c r="K39" s="209"/>
      <c r="L39" s="213"/>
      <c r="M39" s="213"/>
      <c r="N39" s="213"/>
      <c r="O39" s="207"/>
      <c r="P39" s="206"/>
      <c r="Q39" s="206"/>
      <c r="R39" s="206"/>
      <c r="S39" s="207"/>
      <c r="T39" s="206"/>
      <c r="U39" s="206"/>
      <c r="V39" s="206"/>
      <c r="X39" s="887"/>
      <c r="Y39" s="886"/>
      <c r="Z39" s="212"/>
      <c r="AA39" s="211"/>
      <c r="AB39" s="211"/>
      <c r="AC39" s="211"/>
      <c r="AD39" s="212"/>
      <c r="AE39" s="211"/>
      <c r="AF39" s="211"/>
      <c r="AG39" s="210"/>
      <c r="AH39" s="209"/>
      <c r="AI39" s="208"/>
      <c r="AJ39" s="208"/>
      <c r="AK39" s="208"/>
      <c r="AL39" s="207"/>
      <c r="AM39" s="206"/>
      <c r="AN39" s="206"/>
      <c r="AO39" s="206"/>
      <c r="AP39" s="207"/>
      <c r="AQ39" s="206"/>
      <c r="AR39" s="206"/>
    </row>
    <row r="40" spans="1:44" ht="16.5" thickTop="1" thickBot="1" x14ac:dyDescent="0.3">
      <c r="A40" s="886" t="s">
        <v>529</v>
      </c>
      <c r="B40" s="886"/>
      <c r="C40" s="886">
        <v>1</v>
      </c>
      <c r="D40" s="886"/>
      <c r="E40" s="886"/>
      <c r="F40" s="886"/>
      <c r="G40" s="886">
        <v>2</v>
      </c>
      <c r="H40" s="886"/>
      <c r="I40" s="886"/>
      <c r="J40" s="886"/>
      <c r="K40" s="886">
        <v>3</v>
      </c>
      <c r="L40" s="886"/>
      <c r="M40" s="886"/>
      <c r="N40" s="886"/>
      <c r="O40" s="886">
        <v>4</v>
      </c>
      <c r="P40" s="886"/>
      <c r="Q40" s="886"/>
      <c r="R40" s="886"/>
      <c r="S40" s="886">
        <v>5</v>
      </c>
      <c r="T40" s="886"/>
      <c r="U40" s="886"/>
      <c r="V40" s="886"/>
      <c r="X40" s="886" t="s">
        <v>529</v>
      </c>
      <c r="Y40" s="886"/>
      <c r="Z40" s="886">
        <v>1</v>
      </c>
      <c r="AA40" s="886"/>
      <c r="AB40" s="886"/>
      <c r="AC40" s="886"/>
      <c r="AD40" s="886">
        <v>2</v>
      </c>
      <c r="AE40" s="886"/>
      <c r="AF40" s="886"/>
      <c r="AG40" s="886"/>
      <c r="AH40" s="886">
        <v>3</v>
      </c>
      <c r="AI40" s="886"/>
      <c r="AJ40" s="886"/>
      <c r="AK40" s="886"/>
      <c r="AL40" s="886">
        <v>4</v>
      </c>
      <c r="AM40" s="886"/>
      <c r="AN40" s="886"/>
      <c r="AO40" s="886"/>
      <c r="AP40" s="886">
        <v>5</v>
      </c>
      <c r="AQ40" s="886"/>
      <c r="AR40" s="886"/>
    </row>
    <row r="41" spans="1:44" ht="16.5" thickTop="1" thickBot="1" x14ac:dyDescent="0.3">
      <c r="A41" s="886"/>
      <c r="B41" s="886"/>
      <c r="C41" s="886" t="s">
        <v>679</v>
      </c>
      <c r="D41" s="886"/>
      <c r="E41" s="886"/>
      <c r="F41" s="886"/>
      <c r="G41" s="886" t="s">
        <v>327</v>
      </c>
      <c r="H41" s="886"/>
      <c r="I41" s="886"/>
      <c r="J41" s="886"/>
      <c r="K41" s="886" t="s">
        <v>310</v>
      </c>
      <c r="L41" s="886"/>
      <c r="M41" s="886"/>
      <c r="N41" s="886"/>
      <c r="O41" s="886" t="s">
        <v>315</v>
      </c>
      <c r="P41" s="886"/>
      <c r="Q41" s="886"/>
      <c r="R41" s="886"/>
      <c r="S41" s="886" t="s">
        <v>528</v>
      </c>
      <c r="T41" s="886"/>
      <c r="U41" s="886"/>
      <c r="V41" s="886"/>
      <c r="X41" s="886"/>
      <c r="Y41" s="886"/>
      <c r="Z41" s="886" t="s">
        <v>679</v>
      </c>
      <c r="AA41" s="886"/>
      <c r="AB41" s="886"/>
      <c r="AC41" s="886"/>
      <c r="AD41" s="886" t="s">
        <v>327</v>
      </c>
      <c r="AE41" s="886"/>
      <c r="AF41" s="886"/>
      <c r="AG41" s="886"/>
      <c r="AH41" s="886" t="s">
        <v>310</v>
      </c>
      <c r="AI41" s="886"/>
      <c r="AJ41" s="886"/>
      <c r="AK41" s="886"/>
      <c r="AL41" s="886" t="s">
        <v>315</v>
      </c>
      <c r="AM41" s="886"/>
      <c r="AN41" s="886"/>
      <c r="AO41" s="886"/>
      <c r="AP41" s="886" t="s">
        <v>528</v>
      </c>
      <c r="AQ41" s="886"/>
      <c r="AR41" s="886"/>
    </row>
    <row r="42" spans="1:44" ht="15.75" thickTop="1" x14ac:dyDescent="0.25"/>
    <row r="43" spans="1:44" ht="15" customHeight="1" x14ac:dyDescent="0.25">
      <c r="B43" s="200"/>
      <c r="C43" s="200"/>
      <c r="D43" s="200"/>
      <c r="E43" s="200"/>
      <c r="F43" s="200"/>
      <c r="G43" s="200"/>
      <c r="H43" s="200"/>
      <c r="I43" s="200"/>
      <c r="J43" s="200"/>
      <c r="K43" s="200"/>
      <c r="L43" s="200"/>
      <c r="M43" s="200"/>
      <c r="N43" s="200"/>
      <c r="O43" s="200"/>
      <c r="P43" s="200"/>
      <c r="Q43" s="200"/>
      <c r="R43" s="200"/>
      <c r="S43" s="200"/>
      <c r="T43" s="205"/>
      <c r="U43" s="204"/>
    </row>
    <row r="44" spans="1:44" x14ac:dyDescent="0.25">
      <c r="B44" s="200"/>
      <c r="C44" s="200"/>
      <c r="D44" s="200"/>
      <c r="E44" s="200"/>
      <c r="F44" s="200"/>
      <c r="G44" s="200"/>
      <c r="H44" s="200"/>
      <c r="I44" s="200"/>
      <c r="J44" s="200"/>
      <c r="K44" s="200"/>
      <c r="L44" s="200"/>
      <c r="M44" s="200"/>
      <c r="N44" s="200"/>
      <c r="O44" s="200"/>
      <c r="P44" s="200"/>
      <c r="Q44" s="200"/>
      <c r="R44" s="200"/>
      <c r="S44" s="200"/>
      <c r="T44" s="205"/>
      <c r="U44" s="204"/>
    </row>
    <row r="45" spans="1:44" x14ac:dyDescent="0.25">
      <c r="B45" s="890" t="s">
        <v>527</v>
      </c>
      <c r="C45" s="890"/>
      <c r="D45" s="884" t="s">
        <v>170</v>
      </c>
      <c r="E45" s="884"/>
      <c r="F45" s="884"/>
      <c r="G45" s="884"/>
      <c r="H45" s="884"/>
      <c r="I45" s="203" t="s">
        <v>526</v>
      </c>
      <c r="L45" s="892" t="s">
        <v>525</v>
      </c>
      <c r="M45" s="892"/>
      <c r="N45" s="202">
        <v>4</v>
      </c>
      <c r="O45" s="200"/>
      <c r="P45" s="200"/>
      <c r="Q45" s="200"/>
      <c r="R45" s="200"/>
      <c r="S45" s="200"/>
      <c r="T45" s="199"/>
    </row>
    <row r="46" spans="1:44" x14ac:dyDescent="0.25">
      <c r="B46" s="890"/>
      <c r="C46" s="890"/>
      <c r="D46" s="885" t="s">
        <v>524</v>
      </c>
      <c r="E46" s="885"/>
      <c r="F46" s="885"/>
      <c r="G46" s="885"/>
      <c r="H46" s="885"/>
      <c r="I46" s="198" t="s">
        <v>523</v>
      </c>
      <c r="L46" s="893" t="s">
        <v>310</v>
      </c>
      <c r="M46" s="893"/>
      <c r="N46" s="202">
        <v>14</v>
      </c>
      <c r="O46" s="200"/>
      <c r="P46" s="200"/>
      <c r="Q46" s="200"/>
      <c r="R46" s="200"/>
      <c r="S46" s="200"/>
      <c r="T46" s="199"/>
    </row>
    <row r="47" spans="1:44" x14ac:dyDescent="0.25">
      <c r="B47" s="890"/>
      <c r="C47" s="890"/>
      <c r="D47" s="885" t="s">
        <v>465</v>
      </c>
      <c r="E47" s="885"/>
      <c r="F47" s="885"/>
      <c r="G47" s="885"/>
      <c r="H47" s="885"/>
      <c r="I47" s="198" t="s">
        <v>522</v>
      </c>
      <c r="L47" s="894" t="s">
        <v>521</v>
      </c>
      <c r="M47" s="894"/>
      <c r="N47" s="202">
        <v>23</v>
      </c>
      <c r="O47" s="200"/>
      <c r="P47" s="200"/>
      <c r="Q47" s="200"/>
      <c r="R47" s="200"/>
      <c r="S47" s="200"/>
      <c r="T47" s="199"/>
    </row>
    <row r="48" spans="1:44" x14ac:dyDescent="0.25">
      <c r="B48" s="890"/>
      <c r="C48" s="890"/>
      <c r="D48" s="885" t="s">
        <v>462</v>
      </c>
      <c r="E48" s="885"/>
      <c r="F48" s="885"/>
      <c r="G48" s="885"/>
      <c r="H48" s="885"/>
      <c r="I48" s="198" t="s">
        <v>520</v>
      </c>
      <c r="L48" s="891" t="s">
        <v>519</v>
      </c>
      <c r="M48" s="891"/>
      <c r="N48" s="202">
        <v>16</v>
      </c>
      <c r="O48" s="200"/>
      <c r="P48" s="200"/>
      <c r="Q48" s="200"/>
      <c r="R48" s="200"/>
      <c r="S48" s="200"/>
      <c r="T48" s="199"/>
    </row>
    <row r="49" spans="2:24" x14ac:dyDescent="0.25">
      <c r="B49" s="890"/>
      <c r="C49" s="890"/>
      <c r="D49" s="885" t="s">
        <v>459</v>
      </c>
      <c r="E49" s="885"/>
      <c r="F49" s="885"/>
      <c r="G49" s="885"/>
      <c r="H49" s="885"/>
      <c r="I49" s="198" t="s">
        <v>518</v>
      </c>
      <c r="N49" s="201">
        <f>SUM(N45:N48)</f>
        <v>57</v>
      </c>
      <c r="O49" s="200"/>
      <c r="P49" s="200"/>
      <c r="Q49" s="200"/>
      <c r="R49" s="200"/>
      <c r="S49" s="200"/>
      <c r="T49" s="199"/>
    </row>
    <row r="50" spans="2:24" x14ac:dyDescent="0.25">
      <c r="B50" s="890"/>
      <c r="C50" s="890"/>
      <c r="D50" s="885" t="s">
        <v>172</v>
      </c>
      <c r="E50" s="885"/>
      <c r="F50" s="885"/>
      <c r="G50" s="885"/>
      <c r="H50" s="885"/>
      <c r="I50" s="198" t="s">
        <v>517</v>
      </c>
    </row>
    <row r="51" spans="2:24" x14ac:dyDescent="0.25">
      <c r="B51" s="890"/>
      <c r="C51" s="890"/>
      <c r="D51" s="885" t="s">
        <v>171</v>
      </c>
      <c r="E51" s="885"/>
      <c r="F51" s="885"/>
      <c r="G51" s="885"/>
      <c r="H51" s="885"/>
      <c r="I51" s="198" t="s">
        <v>516</v>
      </c>
    </row>
    <row r="52" spans="2:24" x14ac:dyDescent="0.25">
      <c r="B52" s="890"/>
      <c r="C52" s="890"/>
      <c r="D52" s="885" t="s">
        <v>173</v>
      </c>
      <c r="E52" s="885"/>
      <c r="F52" s="885"/>
      <c r="G52" s="885"/>
      <c r="H52" s="885"/>
      <c r="I52" s="198" t="s">
        <v>515</v>
      </c>
    </row>
    <row r="53" spans="2:24" x14ac:dyDescent="0.25">
      <c r="B53" s="890"/>
      <c r="C53" s="890"/>
      <c r="D53" s="885" t="s">
        <v>174</v>
      </c>
      <c r="E53" s="885"/>
      <c r="F53" s="885"/>
      <c r="G53" s="885"/>
      <c r="H53" s="885"/>
      <c r="I53" s="198" t="s">
        <v>514</v>
      </c>
    </row>
    <row r="54" spans="2:24" x14ac:dyDescent="0.25">
      <c r="B54" s="890"/>
      <c r="C54" s="890"/>
      <c r="D54" s="885" t="s">
        <v>513</v>
      </c>
      <c r="E54" s="885"/>
      <c r="F54" s="885"/>
      <c r="G54" s="885"/>
      <c r="H54" s="885"/>
      <c r="I54" s="198" t="s">
        <v>512</v>
      </c>
    </row>
    <row r="55" spans="2:24" x14ac:dyDescent="0.25">
      <c r="B55" s="890"/>
      <c r="C55" s="890"/>
      <c r="D55" s="885" t="s">
        <v>356</v>
      </c>
      <c r="E55" s="885"/>
      <c r="F55" s="885"/>
      <c r="G55" s="885"/>
      <c r="H55" s="885"/>
      <c r="I55" s="198" t="s">
        <v>511</v>
      </c>
    </row>
    <row r="56" spans="2:24" x14ac:dyDescent="0.25">
      <c r="B56" s="890"/>
      <c r="C56" s="890"/>
      <c r="D56" s="885" t="s">
        <v>176</v>
      </c>
      <c r="E56" s="885"/>
      <c r="F56" s="885"/>
      <c r="G56" s="885"/>
      <c r="H56" s="885"/>
      <c r="I56" s="198" t="s">
        <v>510</v>
      </c>
    </row>
    <row r="57" spans="2:24" x14ac:dyDescent="0.25">
      <c r="B57" s="890"/>
      <c r="C57" s="890"/>
      <c r="D57" s="885" t="s">
        <v>335</v>
      </c>
      <c r="E57" s="885"/>
      <c r="F57" s="885"/>
      <c r="G57" s="885"/>
      <c r="H57" s="885"/>
      <c r="I57" s="198" t="s">
        <v>509</v>
      </c>
    </row>
    <row r="58" spans="2:24" x14ac:dyDescent="0.25">
      <c r="B58" s="890"/>
      <c r="C58" s="890"/>
      <c r="D58" s="885" t="s">
        <v>177</v>
      </c>
      <c r="E58" s="885"/>
      <c r="F58" s="885"/>
      <c r="G58" s="885"/>
      <c r="H58" s="885"/>
      <c r="I58" s="198" t="s">
        <v>508</v>
      </c>
    </row>
    <row r="59" spans="2:24" x14ac:dyDescent="0.25">
      <c r="B59" s="890"/>
      <c r="C59" s="890"/>
      <c r="D59" s="885" t="s">
        <v>178</v>
      </c>
      <c r="E59" s="885"/>
      <c r="F59" s="885"/>
      <c r="G59" s="885"/>
      <c r="H59" s="885"/>
      <c r="I59" s="198" t="s">
        <v>507</v>
      </c>
      <c r="W59" s="197"/>
      <c r="X59" s="197"/>
    </row>
    <row r="60" spans="2:24" x14ac:dyDescent="0.25">
      <c r="B60" s="890"/>
      <c r="C60" s="890"/>
      <c r="D60" s="885" t="s">
        <v>179</v>
      </c>
      <c r="E60" s="885"/>
      <c r="F60" s="885"/>
      <c r="G60" s="885"/>
      <c r="H60" s="885"/>
      <c r="I60" s="198" t="s">
        <v>506</v>
      </c>
      <c r="W60" s="197"/>
      <c r="X60" s="197"/>
    </row>
    <row r="61" spans="2:24" x14ac:dyDescent="0.25">
      <c r="W61" s="197"/>
      <c r="X61" s="197"/>
    </row>
    <row r="62" spans="2:24" x14ac:dyDescent="0.25">
      <c r="W62" s="197"/>
      <c r="X62" s="197"/>
    </row>
    <row r="63" spans="2:24" x14ac:dyDescent="0.25">
      <c r="W63" s="197"/>
      <c r="X63" s="197"/>
    </row>
    <row r="64" spans="2:24" x14ac:dyDescent="0.25">
      <c r="W64" s="197"/>
      <c r="X64" s="197"/>
    </row>
    <row r="65" spans="23:24" x14ac:dyDescent="0.25">
      <c r="W65" s="197"/>
      <c r="X65" s="197"/>
    </row>
    <row r="66" spans="23:24" x14ac:dyDescent="0.25">
      <c r="W66" s="197"/>
      <c r="X66" s="197"/>
    </row>
    <row r="67" spans="23:24" x14ac:dyDescent="0.25">
      <c r="W67" s="197"/>
      <c r="X67" s="197"/>
    </row>
    <row r="68" spans="23:24" x14ac:dyDescent="0.25">
      <c r="W68" s="197"/>
      <c r="X68" s="197"/>
    </row>
    <row r="69" spans="23:24" x14ac:dyDescent="0.25">
      <c r="W69" s="197"/>
      <c r="X69" s="197"/>
    </row>
    <row r="70" spans="23:24" x14ac:dyDescent="0.25">
      <c r="W70" s="197"/>
      <c r="X70" s="197"/>
    </row>
    <row r="71" spans="23:24" x14ac:dyDescent="0.25">
      <c r="W71" s="197"/>
      <c r="X71" s="197"/>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253"/>
    </row>
    <row r="2" spans="2:22" ht="15.75" x14ac:dyDescent="0.25">
      <c r="B2" s="897" t="s">
        <v>554</v>
      </c>
      <c r="C2" s="897"/>
      <c r="D2" s="897"/>
      <c r="E2" s="897"/>
      <c r="F2" s="897"/>
      <c r="G2" s="897"/>
      <c r="H2" s="253"/>
      <c r="I2" s="897" t="s">
        <v>553</v>
      </c>
      <c r="J2" s="897"/>
      <c r="K2" s="897"/>
      <c r="L2" s="897"/>
      <c r="M2" s="897"/>
      <c r="N2" s="897"/>
    </row>
    <row r="3" spans="2:22" ht="15.75" x14ac:dyDescent="0.25">
      <c r="B3" s="173"/>
      <c r="C3" s="173"/>
      <c r="D3" s="173"/>
      <c r="E3" s="173"/>
      <c r="F3" s="173"/>
      <c r="G3" s="173"/>
      <c r="H3" s="253"/>
      <c r="I3" s="173"/>
      <c r="J3" s="173"/>
      <c r="K3" s="173"/>
      <c r="L3" s="173"/>
      <c r="M3" s="173"/>
      <c r="N3" s="173"/>
    </row>
    <row r="4" spans="2:22" x14ac:dyDescent="0.25">
      <c r="C4" s="261"/>
      <c r="D4" s="260"/>
      <c r="H4" s="253"/>
    </row>
    <row r="5" spans="2:22" ht="50.1" customHeight="1" x14ac:dyDescent="0.25">
      <c r="B5" s="896" t="s">
        <v>488</v>
      </c>
      <c r="C5" s="254" t="s">
        <v>552</v>
      </c>
      <c r="D5" s="254">
        <v>5</v>
      </c>
      <c r="E5" s="256"/>
      <c r="F5" s="258" t="s">
        <v>350</v>
      </c>
      <c r="G5" s="259"/>
      <c r="H5" s="253"/>
      <c r="I5" s="896" t="s">
        <v>488</v>
      </c>
      <c r="J5" s="254" t="s">
        <v>552</v>
      </c>
      <c r="K5" s="254">
        <v>5</v>
      </c>
      <c r="L5" s="256"/>
      <c r="M5" s="258"/>
      <c r="N5" s="259"/>
    </row>
    <row r="6" spans="2:22" ht="50.1" customHeight="1" x14ac:dyDescent="0.25">
      <c r="B6" s="896"/>
      <c r="C6" s="254" t="s">
        <v>311</v>
      </c>
      <c r="D6" s="254">
        <v>4</v>
      </c>
      <c r="E6" s="256" t="s">
        <v>314</v>
      </c>
      <c r="F6" s="258" t="s">
        <v>551</v>
      </c>
      <c r="G6" s="259"/>
      <c r="H6" s="253"/>
      <c r="I6" s="896"/>
      <c r="J6" s="254" t="s">
        <v>311</v>
      </c>
      <c r="K6" s="254">
        <v>4</v>
      </c>
      <c r="L6" s="256" t="s">
        <v>550</v>
      </c>
      <c r="M6" s="258"/>
      <c r="N6" s="259"/>
    </row>
    <row r="7" spans="2:22" ht="50.1" customHeight="1" x14ac:dyDescent="0.25">
      <c r="B7" s="896"/>
      <c r="C7" s="254" t="s">
        <v>316</v>
      </c>
      <c r="D7" s="254">
        <v>3</v>
      </c>
      <c r="E7" s="256" t="s">
        <v>549</v>
      </c>
      <c r="F7" s="258" t="s">
        <v>323</v>
      </c>
      <c r="G7" s="259" t="s">
        <v>417</v>
      </c>
      <c r="H7" s="253"/>
      <c r="I7" s="896"/>
      <c r="J7" s="254" t="s">
        <v>316</v>
      </c>
      <c r="K7" s="254">
        <v>3</v>
      </c>
      <c r="L7" s="256"/>
      <c r="M7" s="258" t="s">
        <v>548</v>
      </c>
      <c r="N7" s="259"/>
    </row>
    <row r="8" spans="2:22" ht="50.1" customHeight="1" x14ac:dyDescent="0.25">
      <c r="B8" s="896"/>
      <c r="C8" s="254" t="s">
        <v>439</v>
      </c>
      <c r="D8" s="254">
        <v>2</v>
      </c>
      <c r="E8" s="257"/>
      <c r="F8" s="256" t="s">
        <v>296</v>
      </c>
      <c r="G8" s="258" t="s">
        <v>547</v>
      </c>
      <c r="H8" s="253"/>
      <c r="I8" s="896"/>
      <c r="J8" s="254" t="s">
        <v>439</v>
      </c>
      <c r="K8" s="254">
        <v>2</v>
      </c>
      <c r="L8" s="257" t="s">
        <v>546</v>
      </c>
      <c r="M8" s="256" t="s">
        <v>545</v>
      </c>
      <c r="N8" s="258"/>
    </row>
    <row r="9" spans="2:22" ht="50.1" customHeight="1" x14ac:dyDescent="0.25">
      <c r="B9" s="896"/>
      <c r="C9" s="254" t="s">
        <v>543</v>
      </c>
      <c r="D9" s="254">
        <v>1</v>
      </c>
      <c r="E9" s="257"/>
      <c r="F9" s="257" t="s">
        <v>544</v>
      </c>
      <c r="G9" s="256"/>
      <c r="H9" s="253"/>
      <c r="I9" s="896"/>
      <c r="J9" s="254" t="s">
        <v>543</v>
      </c>
      <c r="K9" s="254">
        <v>1</v>
      </c>
      <c r="L9" s="257" t="s">
        <v>542</v>
      </c>
      <c r="M9" s="257" t="s">
        <v>541</v>
      </c>
      <c r="N9" s="256" t="s">
        <v>417</v>
      </c>
    </row>
    <row r="10" spans="2:22" ht="25.5" customHeight="1" x14ac:dyDescent="0.25">
      <c r="E10" s="255">
        <v>5</v>
      </c>
      <c r="F10" s="255">
        <v>10</v>
      </c>
      <c r="G10" s="255">
        <v>20</v>
      </c>
      <c r="H10" s="253"/>
      <c r="L10" s="254">
        <v>5</v>
      </c>
      <c r="M10" s="254">
        <v>10</v>
      </c>
      <c r="N10" s="254">
        <v>20</v>
      </c>
    </row>
    <row r="11" spans="2:22" ht="25.5" customHeight="1" x14ac:dyDescent="0.25">
      <c r="E11" s="255" t="s">
        <v>310</v>
      </c>
      <c r="F11" s="255" t="s">
        <v>315</v>
      </c>
      <c r="G11" s="255" t="s">
        <v>528</v>
      </c>
      <c r="H11" s="253"/>
      <c r="L11" s="254" t="s">
        <v>310</v>
      </c>
      <c r="M11" s="254" t="s">
        <v>315</v>
      </c>
      <c r="N11" s="254" t="s">
        <v>528</v>
      </c>
    </row>
    <row r="12" spans="2:22" ht="21.75" customHeight="1" x14ac:dyDescent="0.25">
      <c r="E12" s="895" t="s">
        <v>487</v>
      </c>
      <c r="F12" s="895"/>
      <c r="G12" s="895"/>
      <c r="H12" s="253"/>
      <c r="L12" s="898" t="s">
        <v>487</v>
      </c>
      <c r="M12" s="898"/>
      <c r="N12" s="898"/>
    </row>
    <row r="13" spans="2:22" x14ac:dyDescent="0.25">
      <c r="H13" s="253"/>
    </row>
    <row r="14" spans="2:22" x14ac:dyDescent="0.25">
      <c r="R14" s="238"/>
      <c r="S14" s="238" t="s">
        <v>540</v>
      </c>
      <c r="T14" s="238" t="s">
        <v>539</v>
      </c>
      <c r="U14" s="238" t="s">
        <v>540</v>
      </c>
      <c r="V14" s="238" t="s">
        <v>539</v>
      </c>
    </row>
    <row r="15" spans="2:22" x14ac:dyDescent="0.25">
      <c r="F15" s="252" t="s">
        <v>525</v>
      </c>
      <c r="G15" s="241">
        <v>2</v>
      </c>
      <c r="H15" s="239">
        <f>+G15/$G$19</f>
        <v>0.14285714285714285</v>
      </c>
      <c r="M15" s="252" t="s">
        <v>538</v>
      </c>
      <c r="N15" s="241">
        <v>7</v>
      </c>
      <c r="O15" s="239">
        <f>+N15/$N$19</f>
        <v>0.5</v>
      </c>
      <c r="R15" s="251" t="s">
        <v>538</v>
      </c>
      <c r="S15" s="250">
        <f>+'[10]Mapa de Riesgos Corrupción 2016'!$N31</f>
        <v>4</v>
      </c>
      <c r="T15" s="239">
        <f>+S15/$S$19</f>
        <v>0.30769230769230771</v>
      </c>
      <c r="U15" s="249">
        <f>+N15</f>
        <v>7</v>
      </c>
      <c r="V15" s="239">
        <f>+U15/$U$19</f>
        <v>0.5</v>
      </c>
    </row>
    <row r="16" spans="2:22" x14ac:dyDescent="0.25">
      <c r="F16" s="248" t="s">
        <v>310</v>
      </c>
      <c r="G16" s="241">
        <v>4</v>
      </c>
      <c r="H16" s="239">
        <f>+G16/$G$19</f>
        <v>0.2857142857142857</v>
      </c>
      <c r="M16" s="248" t="s">
        <v>537</v>
      </c>
      <c r="N16" s="241">
        <v>5</v>
      </c>
      <c r="O16" s="239">
        <f>+N16/$N$19</f>
        <v>0.35714285714285715</v>
      </c>
      <c r="R16" s="247" t="s">
        <v>537</v>
      </c>
      <c r="S16" s="242">
        <f>+'[10]Mapa de Riesgos Corrupción 2016'!$N32</f>
        <v>2</v>
      </c>
      <c r="T16" s="239">
        <f>+S16/$S$19</f>
        <v>0.15384615384615385</v>
      </c>
      <c r="U16" s="241">
        <f>+N16</f>
        <v>5</v>
      </c>
      <c r="V16" s="239">
        <f>+U16/$U$19</f>
        <v>0.35714285714285715</v>
      </c>
    </row>
    <row r="17" spans="5:22" x14ac:dyDescent="0.25">
      <c r="F17" s="246" t="s">
        <v>521</v>
      </c>
      <c r="G17" s="241">
        <v>7</v>
      </c>
      <c r="H17" s="239">
        <f>+G17/$G$19</f>
        <v>0.5</v>
      </c>
      <c r="M17" s="246" t="s">
        <v>536</v>
      </c>
      <c r="N17" s="241">
        <v>2</v>
      </c>
      <c r="O17" s="239">
        <f>+N17/$N$19</f>
        <v>0.14285714285714285</v>
      </c>
      <c r="R17" s="245" t="s">
        <v>536</v>
      </c>
      <c r="S17" s="242">
        <f>+'[10]Mapa de Riesgos Corrupción 2016'!$N33</f>
        <v>5</v>
      </c>
      <c r="T17" s="239">
        <f>+S17/$S$19</f>
        <v>0.38461538461538464</v>
      </c>
      <c r="U17" s="241">
        <f>+N17</f>
        <v>2</v>
      </c>
      <c r="V17" s="239">
        <f>+U17/$U$19</f>
        <v>0.14285714285714285</v>
      </c>
    </row>
    <row r="18" spans="5:22" x14ac:dyDescent="0.25">
      <c r="F18" s="244" t="s">
        <v>519</v>
      </c>
      <c r="G18" s="241">
        <v>1</v>
      </c>
      <c r="H18" s="239">
        <f>+G18/$G$19</f>
        <v>7.1428571428571425E-2</v>
      </c>
      <c r="M18" s="244" t="s">
        <v>535</v>
      </c>
      <c r="N18" s="241">
        <v>0</v>
      </c>
      <c r="O18" s="239">
        <f>+N18/$N$19</f>
        <v>0</v>
      </c>
      <c r="R18" s="243" t="s">
        <v>535</v>
      </c>
      <c r="S18" s="242">
        <f>+'[10]Mapa de Riesgos Corrupción 2016'!$N34</f>
        <v>2</v>
      </c>
      <c r="T18" s="239">
        <f>+S18/$S$19</f>
        <v>0.15384615384615385</v>
      </c>
      <c r="U18" s="241">
        <f>+N18</f>
        <v>0</v>
      </c>
      <c r="V18" s="239">
        <f>+U18/$U$19</f>
        <v>0</v>
      </c>
    </row>
    <row r="19" spans="5:22" x14ac:dyDescent="0.25">
      <c r="E19" s="240"/>
      <c r="F19" s="240"/>
      <c r="G19" s="201">
        <f>SUM(G15:G18)</f>
        <v>14</v>
      </c>
      <c r="H19" s="239">
        <f>+G19/$G$19</f>
        <v>1</v>
      </c>
      <c r="L19" s="240"/>
      <c r="M19" s="240"/>
      <c r="N19" s="201">
        <f>SUM(N15:N18)</f>
        <v>14</v>
      </c>
      <c r="O19" s="239">
        <f>+N19/$N$19</f>
        <v>1</v>
      </c>
      <c r="S19" s="238">
        <f>SUM(S15:S18)</f>
        <v>13</v>
      </c>
      <c r="U19" s="238">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F23" sqref="F23"/>
    </sheetView>
  </sheetViews>
  <sheetFormatPr baseColWidth="10" defaultColWidth="11.42578125" defaultRowHeight="15" x14ac:dyDescent="0.25"/>
  <cols>
    <col min="1" max="1" width="13.5703125" bestFit="1" customWidth="1"/>
  </cols>
  <sheetData>
    <row r="1" spans="1:3" x14ac:dyDescent="0.25">
      <c r="A1" t="s">
        <v>148</v>
      </c>
      <c r="B1" t="s">
        <v>152</v>
      </c>
      <c r="C1" t="s">
        <v>159</v>
      </c>
    </row>
    <row r="2" spans="1:3" x14ac:dyDescent="0.25">
      <c r="A2" t="s">
        <v>149</v>
      </c>
      <c r="B2" t="s">
        <v>152</v>
      </c>
      <c r="C2" t="s">
        <v>160</v>
      </c>
    </row>
    <row r="3" spans="1:3" x14ac:dyDescent="0.25">
      <c r="A3" t="s">
        <v>157</v>
      </c>
      <c r="B3" t="s">
        <v>158</v>
      </c>
      <c r="C3" t="s">
        <v>161</v>
      </c>
    </row>
    <row r="4" spans="1:3" x14ac:dyDescent="0.25">
      <c r="A4" t="s">
        <v>147</v>
      </c>
      <c r="B4" t="s">
        <v>153</v>
      </c>
      <c r="C4" t="s">
        <v>163</v>
      </c>
    </row>
    <row r="5" spans="1:3" x14ac:dyDescent="0.25">
      <c r="A5" t="s">
        <v>145</v>
      </c>
      <c r="B5" t="s">
        <v>154</v>
      </c>
      <c r="C5" t="s">
        <v>164</v>
      </c>
    </row>
    <row r="6" spans="1:3" x14ac:dyDescent="0.25">
      <c r="A6" t="s">
        <v>194</v>
      </c>
      <c r="B6" t="s">
        <v>192</v>
      </c>
      <c r="C6" t="s">
        <v>193</v>
      </c>
    </row>
    <row r="7" spans="1:3" x14ac:dyDescent="0.25">
      <c r="A7" t="s">
        <v>146</v>
      </c>
      <c r="B7" t="s">
        <v>155</v>
      </c>
      <c r="C7" t="s">
        <v>162</v>
      </c>
    </row>
    <row r="9" spans="1:3" x14ac:dyDescent="0.25">
      <c r="A9" t="s">
        <v>148</v>
      </c>
      <c r="B9" t="s">
        <v>152</v>
      </c>
      <c r="C9" t="s">
        <v>159</v>
      </c>
    </row>
    <row r="10" spans="1:3" x14ac:dyDescent="0.25">
      <c r="A10" t="s">
        <v>149</v>
      </c>
      <c r="B10" t="s">
        <v>152</v>
      </c>
      <c r="C10" t="s">
        <v>160</v>
      </c>
    </row>
    <row r="11" spans="1:3" x14ac:dyDescent="0.25">
      <c r="A11" t="s">
        <v>146</v>
      </c>
      <c r="B11" t="s">
        <v>155</v>
      </c>
      <c r="C11" t="s">
        <v>162</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13</vt:i4>
      </vt:variant>
    </vt:vector>
  </HeadingPairs>
  <TitlesOfParts>
    <vt:vector size="25" baseType="lpstr">
      <vt:lpstr>Inicio</vt:lpstr>
      <vt:lpstr>Comp1</vt:lpstr>
      <vt:lpstr>PAAC versión imprimible</vt:lpstr>
      <vt:lpstr>Comp 2</vt:lpstr>
      <vt:lpstr>Comp3</vt:lpstr>
      <vt:lpstr>Comp4</vt:lpstr>
      <vt:lpstr>Comp5</vt:lpstr>
      <vt:lpstr>Comp6</vt:lpstr>
      <vt:lpstr>Matriz de Riesgos Procesos </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xyz</cp:lastModifiedBy>
  <cp:lastPrinted>2019-01-16T22:04:45Z</cp:lastPrinted>
  <dcterms:created xsi:type="dcterms:W3CDTF">2014-07-11T18:50:50Z</dcterms:created>
  <dcterms:modified xsi:type="dcterms:W3CDTF">2019-01-16T22:04:54Z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2019-01-16T21:52:41.2141524Z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